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00000143\Desktop\HP掲載\"/>
    </mc:Choice>
  </mc:AlternateContent>
  <xr:revisionPtr revIDLastSave="0" documentId="13_ncr:81_{3D12FE6B-64DB-4ABD-B057-E11E5C670E8F}" xr6:coauthVersionLast="47" xr6:coauthVersionMax="47" xr10:uidLastSave="{00000000-0000-0000-0000-000000000000}"/>
  <bookViews>
    <workbookView xWindow="-120" yWindow="-120" windowWidth="29040" windowHeight="15840" tabRatio="862" xr2:uid="{00000000-000D-0000-FFFF-FFFF00000000}"/>
  </bookViews>
  <sheets>
    <sheet name="表紙" sheetId="1" r:id="rId1"/>
    <sheet name="様式1" sheetId="2" r:id="rId2"/>
    <sheet name="様式2" sheetId="3" r:id="rId3"/>
    <sheet name="様式3-1" sheetId="4" r:id="rId4"/>
    <sheet name="様式3-2" sheetId="5" r:id="rId5"/>
    <sheet name="様式3-3" sheetId="6" r:id="rId6"/>
    <sheet name="様式4-1" sheetId="7" r:id="rId7"/>
    <sheet name="様式4-2" sheetId="8" r:id="rId8"/>
    <sheet name="様式5" sheetId="9" r:id="rId9"/>
    <sheet name="様式6-1" sheetId="10" r:id="rId10"/>
    <sheet name="様式6-2" sheetId="11" r:id="rId11"/>
    <sheet name="様式7" sheetId="12" r:id="rId12"/>
    <sheet name="様式8" sheetId="13" r:id="rId13"/>
    <sheet name="様式8-1" sheetId="14" r:id="rId14"/>
    <sheet name="様式8-2" sheetId="15" r:id="rId15"/>
    <sheet name="様式8-3" sheetId="16" r:id="rId16"/>
    <sheet name="様式9" sheetId="17" r:id="rId17"/>
    <sheet name="様式10" sheetId="18" r:id="rId18"/>
    <sheet name="様式11" sheetId="19" r:id="rId19"/>
    <sheet name="様式12" sheetId="20" r:id="rId20"/>
    <sheet name="様式13" sheetId="21" r:id="rId21"/>
    <sheet name="様式14" sheetId="22" r:id="rId22"/>
    <sheet name="様式15" sheetId="23" r:id="rId23"/>
    <sheet name="様式16-1" sheetId="24" r:id="rId24"/>
    <sheet name="様式16-2" sheetId="25" r:id="rId25"/>
    <sheet name="様式17" sheetId="26" r:id="rId26"/>
    <sheet name="様式18" sheetId="27" r:id="rId27"/>
  </sheets>
  <definedNames>
    <definedName name="_Toc68523263" localSheetId="0">表紙!#REF!</definedName>
    <definedName name="_Toc68523264" localSheetId="0">表紙!$E$67</definedName>
    <definedName name="_xlnm.Print_Area" localSheetId="0">表紙!$A$1:$D$76</definedName>
    <definedName name="_xlnm.Print_Area" localSheetId="1">様式1!$A$1:$AG$52</definedName>
    <definedName name="_xlnm.Print_Area" localSheetId="17">様式10!$A$1:$D$37</definedName>
    <definedName name="_xlnm.Print_Area" localSheetId="18">様式11!$A$1:$AG$108</definedName>
    <definedName name="_xlnm.Print_Area" localSheetId="19">様式12!$A$1:$AK$23</definedName>
    <definedName name="_xlnm.Print_Area" localSheetId="20">様式13!$A$1:$AG$52</definedName>
    <definedName name="_xlnm.Print_Area" localSheetId="21">様式14!$A$1:$AG$54</definedName>
    <definedName name="_xlnm.Print_Area" localSheetId="22">様式15!$A$1:$AH$54</definedName>
    <definedName name="_xlnm.Print_Area" localSheetId="23">'様式16-1'!$B$1:$O$42</definedName>
    <definedName name="_xlnm.Print_Area" localSheetId="24">'様式16-2'!$B$1:$T$32</definedName>
    <definedName name="_xlnm.Print_Area" localSheetId="25">様式17!$A$1:$AG$48</definedName>
    <definedName name="_xlnm.Print_Area" localSheetId="26">様式18!$A$1:$E$33</definedName>
    <definedName name="_xlnm.Print_Area" localSheetId="2">様式2!$A$1:$AG$52</definedName>
    <definedName name="_xlnm.Print_Area" localSheetId="3">'様式3-1'!$A$1:$AG$52</definedName>
    <definedName name="_xlnm.Print_Area" localSheetId="4">'様式3-2'!$A$1:$AG$46</definedName>
    <definedName name="_xlnm.Print_Area" localSheetId="5">'様式3-3'!$A$1:$AG$54</definedName>
    <definedName name="_xlnm.Print_Area" localSheetId="6">'様式4-1'!$A$1:$AG$52</definedName>
    <definedName name="_xlnm.Print_Area" localSheetId="7">'様式4-2'!$A$1:$AG$46</definedName>
    <definedName name="_xlnm.Print_Area" localSheetId="8">様式5!$A$1:$AG$52</definedName>
    <definedName name="_xlnm.Print_Area" localSheetId="9">'様式6-1'!$A$1:$AM$31</definedName>
    <definedName name="_xlnm.Print_Area" localSheetId="10">'様式6-2'!$A$1:$AY$30</definedName>
    <definedName name="_xlnm.Print_Area" localSheetId="11">様式7!$A$1:$AX$35</definedName>
    <definedName name="_xlnm.Print_Area" localSheetId="12">様式8!$A$1:$AA$52</definedName>
    <definedName name="_xlnm.Print_Area" localSheetId="13">'様式8-1'!$B$2:$I$55</definedName>
    <definedName name="_xlnm.Print_Area" localSheetId="14">'様式8-2'!$B$2:$AO$28</definedName>
    <definedName name="_xlnm.Print_Area" localSheetId="15">'様式8-3'!$B$2:$AH$46</definedName>
    <definedName name="_xlnm.Print_Area" localSheetId="16">様式9!$A$1:$AX$34</definedName>
    <definedName name="_xlnm.Print_Titles" localSheetId="26">様式18!$1:$4</definedName>
    <definedName name="Z_001DCE84_332C_421D_A468_8B2458000A74_.wvu.PrintArea" localSheetId="0" hidden="1">表紙!$A$1:$D$76</definedName>
    <definedName name="Z_001DCE84_332C_421D_A468_8B2458000A74_.wvu.PrintArea" localSheetId="1" hidden="1">様式1!$A$1:$AG$52</definedName>
    <definedName name="Z_001DCE84_332C_421D_A468_8B2458000A74_.wvu.PrintArea" localSheetId="17" hidden="1">様式10!$A$1:$D$37</definedName>
    <definedName name="Z_001DCE84_332C_421D_A468_8B2458000A74_.wvu.PrintArea" localSheetId="18" hidden="1">様式11!$A$1:$AG$108</definedName>
    <definedName name="Z_001DCE84_332C_421D_A468_8B2458000A74_.wvu.PrintArea" localSheetId="19" hidden="1">様式12!$A$1:$AK$23</definedName>
    <definedName name="Z_001DCE84_332C_421D_A468_8B2458000A74_.wvu.PrintArea" localSheetId="20" hidden="1">様式13!$A$1:$AG$52</definedName>
    <definedName name="Z_001DCE84_332C_421D_A468_8B2458000A74_.wvu.PrintArea" localSheetId="21" hidden="1">様式14!$A$1:$AG$54</definedName>
    <definedName name="Z_001DCE84_332C_421D_A468_8B2458000A74_.wvu.PrintArea" localSheetId="22" hidden="1">様式15!$A$1:$AH$54</definedName>
    <definedName name="Z_001DCE84_332C_421D_A468_8B2458000A74_.wvu.PrintArea" localSheetId="23" hidden="1">'様式16-1'!$B$1:$O$42</definedName>
    <definedName name="Z_001DCE84_332C_421D_A468_8B2458000A74_.wvu.PrintArea" localSheetId="24" hidden="1">'様式16-2'!$B$1:$T$32</definedName>
    <definedName name="Z_001DCE84_332C_421D_A468_8B2458000A74_.wvu.PrintArea" localSheetId="25" hidden="1">様式17!$A$1:$AG$48</definedName>
    <definedName name="Z_001DCE84_332C_421D_A468_8B2458000A74_.wvu.PrintArea" localSheetId="26" hidden="1">様式18!$A$1:$E$33</definedName>
    <definedName name="Z_001DCE84_332C_421D_A468_8B2458000A74_.wvu.PrintArea" localSheetId="2" hidden="1">様式2!$A$1:$AG$52</definedName>
    <definedName name="Z_001DCE84_332C_421D_A468_8B2458000A74_.wvu.PrintArea" localSheetId="3" hidden="1">'様式3-1'!$A$1:$AG$52</definedName>
    <definedName name="Z_001DCE84_332C_421D_A468_8B2458000A74_.wvu.PrintArea" localSheetId="4" hidden="1">'様式3-2'!$A$1:$AG$46</definedName>
    <definedName name="Z_001DCE84_332C_421D_A468_8B2458000A74_.wvu.PrintArea" localSheetId="5" hidden="1">'様式3-3'!$A$1:$AG$54</definedName>
    <definedName name="Z_001DCE84_332C_421D_A468_8B2458000A74_.wvu.PrintArea" localSheetId="6" hidden="1">'様式4-1'!$A$1:$AG$52</definedName>
    <definedName name="Z_001DCE84_332C_421D_A468_8B2458000A74_.wvu.PrintArea" localSheetId="7" hidden="1">'様式4-2'!$A$1:$AG$46</definedName>
    <definedName name="Z_001DCE84_332C_421D_A468_8B2458000A74_.wvu.PrintArea" localSheetId="8" hidden="1">様式5!$A$1:$AG$52</definedName>
    <definedName name="Z_001DCE84_332C_421D_A468_8B2458000A74_.wvu.PrintArea" localSheetId="9" hidden="1">'様式6-1'!$A$1:$AM$31</definedName>
    <definedName name="Z_001DCE84_332C_421D_A468_8B2458000A74_.wvu.PrintArea" localSheetId="10" hidden="1">'様式6-2'!$A$1:$AY$30</definedName>
    <definedName name="Z_001DCE84_332C_421D_A468_8B2458000A74_.wvu.PrintArea" localSheetId="11" hidden="1">様式7!$A$1:$AX$35</definedName>
    <definedName name="Z_001DCE84_332C_421D_A468_8B2458000A74_.wvu.PrintArea" localSheetId="12" hidden="1">様式8!$A$1:$AA$52</definedName>
    <definedName name="Z_001DCE84_332C_421D_A468_8B2458000A74_.wvu.PrintArea" localSheetId="13" hidden="1">'様式8-1'!$B$2:$I$55</definedName>
    <definedName name="Z_001DCE84_332C_421D_A468_8B2458000A74_.wvu.PrintArea" localSheetId="14" hidden="1">'様式8-2'!$B$2:$AO$28</definedName>
    <definedName name="Z_001DCE84_332C_421D_A468_8B2458000A74_.wvu.PrintArea" localSheetId="15" hidden="1">'様式8-3'!$B$2:$AH$46</definedName>
    <definedName name="Z_001DCE84_332C_421D_A468_8B2458000A74_.wvu.PrintArea" localSheetId="16" hidden="1">様式9!$A$1:$AX$34</definedName>
    <definedName name="Z_001DCE84_332C_421D_A468_8B2458000A74_.wvu.PrintTitles" localSheetId="26" hidden="1">様式18!$1:$4</definedName>
    <definedName name="Z_13F42123_AF55_44CC_A9A8_BBBCF315987F_.wvu.PrintArea" localSheetId="0" hidden="1">表紙!$A$1:$D$76</definedName>
    <definedName name="Z_13F42123_AF55_44CC_A9A8_BBBCF315987F_.wvu.PrintArea" localSheetId="1" hidden="1">様式1!$A$1:$AG$52</definedName>
    <definedName name="Z_13F42123_AF55_44CC_A9A8_BBBCF315987F_.wvu.PrintArea" localSheetId="17" hidden="1">様式10!$A$1:$D$37</definedName>
    <definedName name="Z_13F42123_AF55_44CC_A9A8_BBBCF315987F_.wvu.PrintArea" localSheetId="18" hidden="1">様式11!$A$1:$AG$108</definedName>
    <definedName name="Z_13F42123_AF55_44CC_A9A8_BBBCF315987F_.wvu.PrintArea" localSheetId="19" hidden="1">様式12!$A$1:$AK$23</definedName>
    <definedName name="Z_13F42123_AF55_44CC_A9A8_BBBCF315987F_.wvu.PrintArea" localSheetId="20" hidden="1">様式13!$A$1:$AG$52</definedName>
    <definedName name="Z_13F42123_AF55_44CC_A9A8_BBBCF315987F_.wvu.PrintArea" localSheetId="21" hidden="1">様式14!$A$1:$AG$54</definedName>
    <definedName name="Z_13F42123_AF55_44CC_A9A8_BBBCF315987F_.wvu.PrintArea" localSheetId="22" hidden="1">様式15!$A$1:$AH$54</definedName>
    <definedName name="Z_13F42123_AF55_44CC_A9A8_BBBCF315987F_.wvu.PrintArea" localSheetId="23" hidden="1">'様式16-1'!$B$1:$O$42</definedName>
    <definedName name="Z_13F42123_AF55_44CC_A9A8_BBBCF315987F_.wvu.PrintArea" localSheetId="24" hidden="1">'様式16-2'!$B$1:$T$32</definedName>
    <definedName name="Z_13F42123_AF55_44CC_A9A8_BBBCF315987F_.wvu.PrintArea" localSheetId="25" hidden="1">様式17!$A$1:$AG$48</definedName>
    <definedName name="Z_13F42123_AF55_44CC_A9A8_BBBCF315987F_.wvu.PrintArea" localSheetId="26" hidden="1">様式18!$A$1:$E$33</definedName>
    <definedName name="Z_13F42123_AF55_44CC_A9A8_BBBCF315987F_.wvu.PrintArea" localSheetId="2" hidden="1">様式2!$A$1:$AG$52</definedName>
    <definedName name="Z_13F42123_AF55_44CC_A9A8_BBBCF315987F_.wvu.PrintArea" localSheetId="3" hidden="1">'様式3-1'!$A$1:$AG$52</definedName>
    <definedName name="Z_13F42123_AF55_44CC_A9A8_BBBCF315987F_.wvu.PrintArea" localSheetId="4" hidden="1">'様式3-2'!$A$1:$AG$46</definedName>
    <definedName name="Z_13F42123_AF55_44CC_A9A8_BBBCF315987F_.wvu.PrintArea" localSheetId="5" hidden="1">'様式3-3'!$A$1:$AG$54</definedName>
    <definedName name="Z_13F42123_AF55_44CC_A9A8_BBBCF315987F_.wvu.PrintArea" localSheetId="6" hidden="1">'様式4-1'!$A$1:$AG$52</definedName>
    <definedName name="Z_13F42123_AF55_44CC_A9A8_BBBCF315987F_.wvu.PrintArea" localSheetId="7" hidden="1">'様式4-2'!$A$1:$AG$46</definedName>
    <definedName name="Z_13F42123_AF55_44CC_A9A8_BBBCF315987F_.wvu.PrintArea" localSheetId="8" hidden="1">様式5!$A$1:$AG$52</definedName>
    <definedName name="Z_13F42123_AF55_44CC_A9A8_BBBCF315987F_.wvu.PrintArea" localSheetId="9" hidden="1">'様式6-1'!$A$1:$AM$31</definedName>
    <definedName name="Z_13F42123_AF55_44CC_A9A8_BBBCF315987F_.wvu.PrintArea" localSheetId="10" hidden="1">'様式6-2'!$A$1:$AY$30</definedName>
    <definedName name="Z_13F42123_AF55_44CC_A9A8_BBBCF315987F_.wvu.PrintArea" localSheetId="11" hidden="1">様式7!$A$1:$AX$35</definedName>
    <definedName name="Z_13F42123_AF55_44CC_A9A8_BBBCF315987F_.wvu.PrintArea" localSheetId="12" hidden="1">様式8!$A$1:$AA$52</definedName>
    <definedName name="Z_13F42123_AF55_44CC_A9A8_BBBCF315987F_.wvu.PrintArea" localSheetId="13" hidden="1">'様式8-1'!$B$2:$I$55</definedName>
    <definedName name="Z_13F42123_AF55_44CC_A9A8_BBBCF315987F_.wvu.PrintArea" localSheetId="14" hidden="1">'様式8-2'!$B$2:$AO$28</definedName>
    <definedName name="Z_13F42123_AF55_44CC_A9A8_BBBCF315987F_.wvu.PrintArea" localSheetId="15" hidden="1">'様式8-3'!$B$2:$AH$46</definedName>
    <definedName name="Z_13F42123_AF55_44CC_A9A8_BBBCF315987F_.wvu.PrintArea" localSheetId="16" hidden="1">様式9!$A$1:$AX$34</definedName>
    <definedName name="Z_13F42123_AF55_44CC_A9A8_BBBCF315987F_.wvu.PrintTitles" localSheetId="26" hidden="1">様式18!$1:$4</definedName>
    <definedName name="Z_DB6034AB_B9A5_4098_8138_2412AF3DB915_.wvu.PrintArea" localSheetId="0" hidden="1">表紙!$A$1:$D$76</definedName>
    <definedName name="Z_DB6034AB_B9A5_4098_8138_2412AF3DB915_.wvu.PrintArea" localSheetId="1" hidden="1">様式1!$A$1:$AG$52</definedName>
    <definedName name="Z_DB6034AB_B9A5_4098_8138_2412AF3DB915_.wvu.PrintArea" localSheetId="17" hidden="1">様式10!$A$1:$D$37</definedName>
    <definedName name="Z_DB6034AB_B9A5_4098_8138_2412AF3DB915_.wvu.PrintArea" localSheetId="18" hidden="1">様式11!$A$1:$AG$108</definedName>
    <definedName name="Z_DB6034AB_B9A5_4098_8138_2412AF3DB915_.wvu.PrintArea" localSheetId="19" hidden="1">様式12!$A$1:$AK$23</definedName>
    <definedName name="Z_DB6034AB_B9A5_4098_8138_2412AF3DB915_.wvu.PrintArea" localSheetId="20" hidden="1">様式13!$A$1:$AG$52</definedName>
    <definedName name="Z_DB6034AB_B9A5_4098_8138_2412AF3DB915_.wvu.PrintArea" localSheetId="21" hidden="1">様式14!$A$1:$AG$54</definedName>
    <definedName name="Z_DB6034AB_B9A5_4098_8138_2412AF3DB915_.wvu.PrintArea" localSheetId="22" hidden="1">様式15!$A$1:$AH$54</definedName>
    <definedName name="Z_DB6034AB_B9A5_4098_8138_2412AF3DB915_.wvu.PrintArea" localSheetId="23" hidden="1">'様式16-1'!$B$1:$O$42</definedName>
    <definedName name="Z_DB6034AB_B9A5_4098_8138_2412AF3DB915_.wvu.PrintArea" localSheetId="24" hidden="1">'様式16-2'!$B$1:$T$32</definedName>
    <definedName name="Z_DB6034AB_B9A5_4098_8138_2412AF3DB915_.wvu.PrintArea" localSheetId="25" hidden="1">様式17!$A$1:$AG$48</definedName>
    <definedName name="Z_DB6034AB_B9A5_4098_8138_2412AF3DB915_.wvu.PrintArea" localSheetId="26" hidden="1">様式18!$A$1:$E$33</definedName>
    <definedName name="Z_DB6034AB_B9A5_4098_8138_2412AF3DB915_.wvu.PrintArea" localSheetId="2" hidden="1">様式2!$A$1:$AG$52</definedName>
    <definedName name="Z_DB6034AB_B9A5_4098_8138_2412AF3DB915_.wvu.PrintArea" localSheetId="3" hidden="1">'様式3-1'!$A$1:$AG$52</definedName>
    <definedName name="Z_DB6034AB_B9A5_4098_8138_2412AF3DB915_.wvu.PrintArea" localSheetId="4" hidden="1">'様式3-2'!$A$1:$AG$46</definedName>
    <definedName name="Z_DB6034AB_B9A5_4098_8138_2412AF3DB915_.wvu.PrintArea" localSheetId="5" hidden="1">'様式3-3'!$A$1:$AG$54</definedName>
    <definedName name="Z_DB6034AB_B9A5_4098_8138_2412AF3DB915_.wvu.PrintArea" localSheetId="6" hidden="1">'様式4-1'!$A$1:$AG$52</definedName>
    <definedName name="Z_DB6034AB_B9A5_4098_8138_2412AF3DB915_.wvu.PrintArea" localSheetId="7" hidden="1">'様式4-2'!$A$1:$AG$46</definedName>
    <definedName name="Z_DB6034AB_B9A5_4098_8138_2412AF3DB915_.wvu.PrintArea" localSheetId="8" hidden="1">様式5!$A$1:$AG$52</definedName>
    <definedName name="Z_DB6034AB_B9A5_4098_8138_2412AF3DB915_.wvu.PrintArea" localSheetId="9" hidden="1">'様式6-1'!$A$1:$AM$31</definedName>
    <definedName name="Z_DB6034AB_B9A5_4098_8138_2412AF3DB915_.wvu.PrintArea" localSheetId="10" hidden="1">'様式6-2'!$A$1:$AY$30</definedName>
    <definedName name="Z_DB6034AB_B9A5_4098_8138_2412AF3DB915_.wvu.PrintArea" localSheetId="11" hidden="1">様式7!$A$1:$AX$35</definedName>
    <definedName name="Z_DB6034AB_B9A5_4098_8138_2412AF3DB915_.wvu.PrintArea" localSheetId="12" hidden="1">様式8!$A$1:$AA$52</definedName>
    <definedName name="Z_DB6034AB_B9A5_4098_8138_2412AF3DB915_.wvu.PrintArea" localSheetId="13" hidden="1">'様式8-1'!$B$2:$I$55</definedName>
    <definedName name="Z_DB6034AB_B9A5_4098_8138_2412AF3DB915_.wvu.PrintArea" localSheetId="14" hidden="1">'様式8-2'!$B$2:$AO$28</definedName>
    <definedName name="Z_DB6034AB_B9A5_4098_8138_2412AF3DB915_.wvu.PrintArea" localSheetId="15" hidden="1">'様式8-3'!$B$2:$AH$46</definedName>
    <definedName name="Z_DB6034AB_B9A5_4098_8138_2412AF3DB915_.wvu.PrintArea" localSheetId="16" hidden="1">様式9!$A$1:$AX$34</definedName>
    <definedName name="Z_DB6034AB_B9A5_4098_8138_2412AF3DB915_.wvu.PrintTitles" localSheetId="26" hidden="1">様式18!$1:$4</definedName>
    <definedName name="Z_EA74547B_E98B_4041_B54B_EF3644B57055_.wvu.PrintArea" localSheetId="19" hidden="1">様式12!$A$1:$AJ$23</definedName>
  </definedNames>
  <calcPr calcId="191029"/>
  <customWorkbookViews>
    <customWorkbookView name="Kakitani - 個人用ビュー" guid="{13F42123-AF55-44CC-A9A8-BBBCF315987F}" mergeInterval="0" personalView="1" maximized="1" xWindow="-8" yWindow="-8" windowWidth="1936" windowHeight="1056" tabRatio="862" activeSheetId="1"/>
    <customWorkbookView name="伊藤　絵理 - 個人用ビュー" guid="{001DCE84-332C-421D-A468-8B2458000A74}" mergeInterval="0" personalView="1" xWindow="77" windowWidth="1215" windowHeight="728" tabRatio="862" activeSheetId="11"/>
    <customWorkbookView name="aoki - 個人用ビュー" guid="{DB6034AB-B9A5-4098-8138-2412AF3DB915}" mergeInterval="0" personalView="1" xWindow="849" yWindow="109" windowWidth="968" windowHeight="862" tabRatio="86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E4" i="20" s="1"/>
  <c r="B1" i="20"/>
  <c r="AB31" i="10"/>
  <c r="AB29" i="10"/>
  <c r="AB25" i="10"/>
  <c r="A25" i="10"/>
  <c r="AK7" i="10"/>
  <c r="AH7" i="10"/>
  <c r="AE7" i="10"/>
  <c r="AB7" i="10"/>
  <c r="Y7" i="10"/>
  <c r="V7" i="10"/>
  <c r="S7" i="10"/>
  <c r="P7" i="10"/>
  <c r="M7" i="10"/>
  <c r="J7" i="10"/>
  <c r="G7" i="10"/>
  <c r="D7" i="10"/>
  <c r="A1" i="10"/>
  <c r="F4" i="20" l="1"/>
  <c r="E5" i="20"/>
  <c r="D5" i="20"/>
  <c r="F5" i="20" l="1"/>
  <c r="G4" i="20"/>
  <c r="G5" i="20" l="1"/>
  <c r="H4" i="20"/>
  <c r="I4" i="20" l="1"/>
  <c r="H5" i="20"/>
  <c r="J4" i="20" l="1"/>
  <c r="I5" i="20"/>
  <c r="J5" i="20" l="1"/>
  <c r="K4" i="20"/>
  <c r="K5" i="20" l="1"/>
  <c r="L4" i="20"/>
  <c r="M4" i="20" l="1"/>
  <c r="L5" i="20"/>
  <c r="N4" i="20" l="1"/>
  <c r="M5" i="20"/>
  <c r="N5" i="20" l="1"/>
  <c r="O4" i="20"/>
  <c r="O5" i="20" l="1"/>
  <c r="P4" i="20"/>
  <c r="Q4" i="20" l="1"/>
  <c r="P5" i="20"/>
  <c r="R4" i="20" l="1"/>
  <c r="Q5" i="20"/>
  <c r="R5" i="20" l="1"/>
  <c r="S4" i="20"/>
  <c r="S5" i="20" l="1"/>
  <c r="T4" i="20"/>
  <c r="U4" i="20" l="1"/>
  <c r="T5" i="20"/>
  <c r="V4" i="20" l="1"/>
  <c r="U5" i="20"/>
  <c r="V5" i="20" l="1"/>
  <c r="W4" i="20"/>
  <c r="W5" i="20" l="1"/>
  <c r="X4" i="20"/>
  <c r="Y4" i="20" l="1"/>
  <c r="X5" i="20"/>
  <c r="Z4" i="20" l="1"/>
  <c r="Y5" i="20"/>
  <c r="Z5" i="20" l="1"/>
  <c r="AA4" i="20"/>
  <c r="AA5" i="20" l="1"/>
  <c r="AB4" i="20"/>
  <c r="AC4" i="20" l="1"/>
  <c r="AB5" i="20"/>
  <c r="AD4" i="20" l="1"/>
  <c r="AC5" i="20"/>
  <c r="AD5" i="20" l="1"/>
  <c r="AE4" i="20"/>
  <c r="AE5" i="20" l="1"/>
  <c r="AF4" i="20"/>
  <c r="AG4" i="20" l="1"/>
  <c r="AF5" i="20"/>
  <c r="AH4" i="20" l="1"/>
  <c r="AH5" i="20" s="1"/>
  <c r="AG5" i="20"/>
  <c r="A1" i="18"/>
  <c r="J37" i="22" l="1"/>
  <c r="A1" i="4"/>
  <c r="A1" i="3" l="1"/>
  <c r="A1" i="2"/>
  <c r="S6" i="15"/>
  <c r="AI27" i="15"/>
  <c r="AI26" i="15"/>
  <c r="AI25" i="15"/>
  <c r="X25" i="21"/>
  <c r="X23" i="21"/>
  <c r="X21" i="21"/>
  <c r="B27" i="22" l="1"/>
  <c r="U44" i="23"/>
  <c r="H44" i="23"/>
  <c r="X39" i="22"/>
  <c r="C47" i="14"/>
  <c r="C46" i="14"/>
  <c r="F17" i="14"/>
  <c r="B14" i="13"/>
  <c r="C10" i="14"/>
  <c r="B25" i="6"/>
  <c r="O31" i="6"/>
  <c r="V45" i="8"/>
  <c r="V43" i="8"/>
  <c r="AA13" i="8"/>
  <c r="AA13" i="5"/>
  <c r="V43" i="5"/>
  <c r="E40" i="2" l="1"/>
  <c r="A1" i="13" l="1"/>
  <c r="F8" i="15" l="1"/>
  <c r="N7" i="15"/>
  <c r="F7" i="15"/>
  <c r="I9" i="15" s="1"/>
  <c r="J9" i="15" s="1"/>
  <c r="K9" i="15" s="1"/>
  <c r="L9" i="15" s="1"/>
  <c r="M9" i="15" s="1"/>
  <c r="N9" i="15" s="1"/>
  <c r="O9" i="15" s="1"/>
  <c r="P9" i="15" s="1"/>
  <c r="Q9" i="15" s="1"/>
  <c r="R9" i="15" s="1"/>
  <c r="S9" i="15" s="1"/>
  <c r="T9" i="15" s="1"/>
  <c r="U9" i="15" s="1"/>
  <c r="V9" i="15" s="1"/>
  <c r="W9" i="15" s="1"/>
  <c r="X9" i="15" s="1"/>
  <c r="Y9" i="15" s="1"/>
  <c r="Z9" i="15" s="1"/>
  <c r="AA9" i="15" s="1"/>
  <c r="AB9" i="15" s="1"/>
  <c r="AC9" i="15" s="1"/>
  <c r="AD9" i="15" s="1"/>
  <c r="AE9" i="15" s="1"/>
  <c r="AF9" i="15" s="1"/>
  <c r="AG9" i="15" s="1"/>
  <c r="AH9" i="15" s="1"/>
  <c r="AI9" i="15" s="1"/>
  <c r="AJ9" i="15" s="1"/>
  <c r="AK9" i="15" s="1"/>
  <c r="AL9" i="15" s="1"/>
  <c r="AM9" i="15" s="1"/>
  <c r="AN9" i="15" s="1"/>
  <c r="AO9" i="15" s="1"/>
  <c r="K6" i="11" l="1"/>
  <c r="U17" i="21"/>
  <c r="U17" i="26"/>
  <c r="H20" i="13"/>
  <c r="E7" i="11"/>
  <c r="E8" i="11" l="1"/>
  <c r="F8" i="11" s="1"/>
  <c r="G8" i="11" s="1"/>
  <c r="H8" i="11" s="1"/>
  <c r="I8" i="11" s="1"/>
  <c r="J8" i="11" s="1"/>
  <c r="K8" i="11" s="1"/>
  <c r="L8" i="11" s="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K41" i="23"/>
  <c r="K33" i="23"/>
  <c r="J34" i="22"/>
  <c r="J36" i="26"/>
  <c r="K36" i="21"/>
  <c r="H28" i="19" l="1"/>
  <c r="G28" i="19"/>
  <c r="E20" i="27" l="1"/>
  <c r="E26" i="27"/>
  <c r="A1" i="27"/>
  <c r="C2" i="27"/>
  <c r="E28" i="27"/>
  <c r="E27" i="27"/>
  <c r="E25" i="27"/>
  <c r="E24" i="27"/>
  <c r="E23" i="27"/>
  <c r="E22" i="27"/>
  <c r="E21" i="27"/>
  <c r="E19" i="27"/>
  <c r="E18" i="27"/>
  <c r="E17" i="27"/>
  <c r="E5" i="27"/>
  <c r="A1" i="19" l="1"/>
  <c r="A1" i="26"/>
  <c r="A1" i="23"/>
  <c r="A1" i="22"/>
  <c r="A1" i="21"/>
  <c r="F25" i="19" l="1"/>
  <c r="U18" i="19"/>
  <c r="Q18" i="19" s="1"/>
  <c r="U17" i="19"/>
  <c r="U16" i="19"/>
  <c r="U14" i="19"/>
  <c r="Q14" i="19" s="1"/>
  <c r="B10" i="19"/>
  <c r="B9" i="19"/>
  <c r="A7" i="19" s="1"/>
  <c r="X25" i="26" l="1"/>
  <c r="X23" i="26"/>
  <c r="X21" i="26"/>
  <c r="B15" i="26"/>
  <c r="B14" i="26"/>
  <c r="X18" i="26"/>
  <c r="U39" i="23"/>
  <c r="U38" i="23"/>
  <c r="H39" i="23"/>
  <c r="H38" i="23"/>
  <c r="U22" i="23"/>
  <c r="U21" i="23"/>
  <c r="U20" i="23"/>
  <c r="U18" i="23"/>
  <c r="B15" i="23"/>
  <c r="B14" i="23"/>
  <c r="U22" i="22"/>
  <c r="U21" i="22"/>
  <c r="U20" i="22"/>
  <c r="U18" i="22"/>
  <c r="B15" i="22"/>
  <c r="B14" i="22"/>
  <c r="X18" i="21"/>
  <c r="B15" i="21"/>
  <c r="B14" i="21"/>
  <c r="B5" i="18"/>
  <c r="E5" i="17"/>
  <c r="N8" i="15"/>
  <c r="E11" i="12"/>
  <c r="S5" i="15"/>
  <c r="D5" i="15"/>
  <c r="C14" i="14"/>
  <c r="C12" i="14"/>
  <c r="C6" i="14"/>
  <c r="S7" i="13"/>
  <c r="B5" i="13"/>
  <c r="A4" i="13"/>
  <c r="AM9" i="12"/>
  <c r="AM7" i="12"/>
  <c r="B7" i="12"/>
  <c r="B6" i="12"/>
  <c r="A4" i="12" s="1"/>
  <c r="U23" i="9" l="1"/>
  <c r="U22" i="9"/>
  <c r="U21" i="9"/>
  <c r="U19" i="9"/>
  <c r="I26" i="9"/>
  <c r="B15" i="9"/>
  <c r="B14" i="9"/>
  <c r="J30" i="7"/>
  <c r="U25" i="7"/>
  <c r="U24" i="7"/>
  <c r="U23" i="7"/>
  <c r="U21" i="7"/>
  <c r="B15" i="7" l="1"/>
  <c r="B14" i="7"/>
  <c r="G22" i="6"/>
  <c r="U15" i="6"/>
  <c r="U14" i="6"/>
  <c r="U13" i="6"/>
  <c r="U11" i="6"/>
  <c r="B8" i="6"/>
  <c r="B7" i="6"/>
  <c r="V45" i="5"/>
  <c r="U25" i="4"/>
  <c r="U24" i="4"/>
  <c r="U23" i="4"/>
  <c r="U21" i="4"/>
  <c r="B15" i="4"/>
  <c r="B14" i="4"/>
  <c r="J30" i="4"/>
  <c r="J34" i="3"/>
  <c r="J31" i="3"/>
  <c r="U25" i="3"/>
  <c r="U24" i="3"/>
  <c r="U23" i="3"/>
  <c r="U21" i="3"/>
  <c r="B15" i="3"/>
  <c r="B14" i="3"/>
  <c r="A12" i="26" l="1"/>
  <c r="A12" i="23"/>
  <c r="Q22" i="23"/>
  <c r="Q18" i="23"/>
  <c r="Q18" i="22"/>
  <c r="Q22" i="22"/>
  <c r="A12" i="22"/>
  <c r="A12" i="21"/>
  <c r="B2" i="14"/>
  <c r="A1" i="17"/>
  <c r="B2" i="16" l="1"/>
  <c r="B2" i="15"/>
  <c r="AI24" i="15"/>
  <c r="X8" i="13"/>
  <c r="AG7" i="12"/>
  <c r="AM16" i="12"/>
  <c r="A1" i="12"/>
  <c r="A1" i="11"/>
  <c r="AK9" i="12" l="1"/>
  <c r="AG9" i="11" l="1"/>
  <c r="F9" i="11"/>
  <c r="E9" i="11"/>
  <c r="G9" i="11" l="1"/>
  <c r="H9" i="11" l="1"/>
  <c r="I9" i="11" l="1"/>
  <c r="J9" i="11" l="1"/>
  <c r="K9" i="11" l="1"/>
  <c r="L9" i="11" l="1"/>
  <c r="M9" i="11" l="1"/>
  <c r="N9" i="11" l="1"/>
  <c r="O9" i="11" l="1"/>
  <c r="P9" i="11" l="1"/>
  <c r="Q9" i="11" l="1"/>
  <c r="R9" i="11" l="1"/>
  <c r="S9" i="11" l="1"/>
  <c r="T9" i="11" l="1"/>
  <c r="U9" i="11" l="1"/>
  <c r="V9" i="11" l="1"/>
  <c r="W9" i="11" l="1"/>
  <c r="X9" i="11" l="1"/>
  <c r="Y9" i="11" l="1"/>
  <c r="Z9" i="11" l="1"/>
  <c r="AA9" i="11" l="1"/>
  <c r="AB9" i="11" l="1"/>
  <c r="AC9" i="11" l="1"/>
  <c r="AD9" i="11" l="1"/>
  <c r="AE9" i="11" l="1"/>
  <c r="AF9" i="11" l="1"/>
  <c r="AH9" i="11" l="1"/>
  <c r="AI9" i="11" l="1"/>
  <c r="Q23" i="9"/>
  <c r="Q19" i="9"/>
  <c r="A12" i="9"/>
  <c r="A1" i="9"/>
  <c r="A1" i="8"/>
  <c r="Q25" i="7"/>
  <c r="Q21" i="7"/>
  <c r="A12" i="7"/>
  <c r="A1" i="7"/>
  <c r="A1" i="6"/>
  <c r="Q15" i="6"/>
  <c r="Q11" i="6"/>
  <c r="A5" i="6"/>
  <c r="K12" i="5"/>
  <c r="A1" i="5" l="1"/>
  <c r="Q25" i="4"/>
  <c r="Q21" i="4"/>
  <c r="A12" i="4"/>
  <c r="Q21" i="3"/>
  <c r="Q25" i="3"/>
  <c r="A12" i="3"/>
  <c r="Q25" i="2"/>
  <c r="Q21" i="2"/>
  <c r="A12" i="2"/>
  <c r="Q41" i="13" l="1"/>
  <c r="T31" i="13"/>
  <c r="O31" i="13"/>
  <c r="T29" i="13"/>
  <c r="O29" i="13"/>
  <c r="T27" i="13"/>
  <c r="O27" i="13"/>
  <c r="T25" i="13"/>
  <c r="O25" i="13"/>
  <c r="AU23" i="12"/>
</calcChain>
</file>

<file path=xl/sharedStrings.xml><?xml version="1.0" encoding="utf-8"?>
<sst xmlns="http://schemas.openxmlformats.org/spreadsheetml/2006/main" count="1046" uniqueCount="572">
  <si>
    <t>（監理業務受注者提出用）</t>
  </si>
  <si>
    <t>国立病院機構本部財務部</t>
  </si>
  <si>
    <t>工事監理委託業務提出書類について</t>
  </si>
  <si>
    <t>様式</t>
  </si>
  <si>
    <t>提出書類</t>
  </si>
  <si>
    <t>留意事項</t>
  </si>
  <si>
    <t>工事監理業務開始届</t>
  </si>
  <si>
    <t>再請負届</t>
  </si>
  <si>
    <t>担当技術者届・経歴書</t>
  </si>
  <si>
    <t>工事監理業務計画書</t>
  </si>
  <si>
    <t>工事監理業務報告書</t>
  </si>
  <si>
    <t>工事監理日誌</t>
  </si>
  <si>
    <t>打合せ（協議）記録</t>
  </si>
  <si>
    <t>監理者出勤簿</t>
  </si>
  <si>
    <t>下検査報告書</t>
  </si>
  <si>
    <t>工事監理業務完了届</t>
  </si>
  <si>
    <t>工事監理記録引渡書</t>
  </si>
  <si>
    <t>工事監理業務自己チェックリスト</t>
  </si>
  <si>
    <t>日</t>
    <rPh sb="0" eb="1">
      <t>ニチ</t>
    </rPh>
    <phoneticPr fontId="1"/>
  </si>
  <si>
    <t>年</t>
    <rPh sb="0" eb="1">
      <t>ネン</t>
    </rPh>
    <phoneticPr fontId="1"/>
  </si>
  <si>
    <t>殿</t>
    <rPh sb="0" eb="1">
      <t>トノ</t>
    </rPh>
    <phoneticPr fontId="1"/>
  </si>
  <si>
    <t>受注者</t>
    <rPh sb="0" eb="3">
      <t>ジュチュウシャ</t>
    </rPh>
    <phoneticPr fontId="1"/>
  </si>
  <si>
    <t>氏　名</t>
    <rPh sb="0" eb="1">
      <t>シ</t>
    </rPh>
    <rPh sb="2" eb="3">
      <t>メイ</t>
    </rPh>
    <phoneticPr fontId="1"/>
  </si>
  <si>
    <t>印</t>
    <rPh sb="0" eb="1">
      <t>シルシ</t>
    </rPh>
    <phoneticPr fontId="1"/>
  </si>
  <si>
    <t>委託業務名</t>
    <rPh sb="0" eb="2">
      <t>イタク</t>
    </rPh>
    <rPh sb="2" eb="5">
      <t>ギョウムメイ</t>
    </rPh>
    <phoneticPr fontId="1"/>
  </si>
  <si>
    <t>工事場所</t>
    <rPh sb="0" eb="2">
      <t>コウジ</t>
    </rPh>
    <rPh sb="2" eb="4">
      <t>バショ</t>
    </rPh>
    <phoneticPr fontId="1"/>
  </si>
  <si>
    <t>管　　理　　技　　術　　者　　届</t>
    <rPh sb="0" eb="1">
      <t>カン</t>
    </rPh>
    <rPh sb="3" eb="4">
      <t>リ</t>
    </rPh>
    <rPh sb="6" eb="7">
      <t>ワザ</t>
    </rPh>
    <rPh sb="9" eb="10">
      <t>ジュツ</t>
    </rPh>
    <rPh sb="12" eb="13">
      <t>シャ</t>
    </rPh>
    <phoneticPr fontId="1"/>
  </si>
  <si>
    <t>なお、下記の者は当社の社員であることを証明いたします。</t>
  </si>
  <si>
    <t>資格（登録番号）</t>
    <rPh sb="0" eb="2">
      <t>シカク</t>
    </rPh>
    <rPh sb="3" eb="5">
      <t>トウロク</t>
    </rPh>
    <rPh sb="5" eb="7">
      <t>バンゴウ</t>
    </rPh>
    <phoneticPr fontId="1"/>
  </si>
  <si>
    <t>　　管理技術者氏名</t>
    <rPh sb="2" eb="4">
      <t>カンリ</t>
    </rPh>
    <rPh sb="4" eb="7">
      <t>ギジュツシャ</t>
    </rPh>
    <rPh sb="7" eb="9">
      <t>シメイ</t>
    </rPh>
    <phoneticPr fontId="1"/>
  </si>
  <si>
    <t>　　資格（登録番号）</t>
    <rPh sb="2" eb="4">
      <t>シカク</t>
    </rPh>
    <rPh sb="5" eb="7">
      <t>トウロク</t>
    </rPh>
    <rPh sb="7" eb="9">
      <t>バンゴウ</t>
    </rPh>
    <phoneticPr fontId="1"/>
  </si>
  <si>
    <t>管　　理　　技　　術　　者　　経　　歴　　書</t>
    <rPh sb="0" eb="1">
      <t>カン</t>
    </rPh>
    <rPh sb="3" eb="4">
      <t>リ</t>
    </rPh>
    <rPh sb="6" eb="7">
      <t>ワザ</t>
    </rPh>
    <rPh sb="9" eb="10">
      <t>ジュツ</t>
    </rPh>
    <rPh sb="12" eb="13">
      <t>シャ</t>
    </rPh>
    <rPh sb="15" eb="16">
      <t>キョウ</t>
    </rPh>
    <rPh sb="18" eb="19">
      <t>レキ</t>
    </rPh>
    <rPh sb="21" eb="22">
      <t>ショ</t>
    </rPh>
    <phoneticPr fontId="1"/>
  </si>
  <si>
    <t>1．</t>
    <phoneticPr fontId="1"/>
  </si>
  <si>
    <t>2．</t>
  </si>
  <si>
    <t>3．</t>
  </si>
  <si>
    <t>4．</t>
  </si>
  <si>
    <t>5．</t>
  </si>
  <si>
    <t>6．</t>
  </si>
  <si>
    <t>生年月日</t>
    <rPh sb="0" eb="2">
      <t>セイネン</t>
    </rPh>
    <rPh sb="2" eb="4">
      <t>ガッピ</t>
    </rPh>
    <phoneticPr fontId="1"/>
  </si>
  <si>
    <t>職歴</t>
    <rPh sb="0" eb="1">
      <t>ショク</t>
    </rPh>
    <rPh sb="1" eb="2">
      <t>レキ</t>
    </rPh>
    <phoneticPr fontId="1"/>
  </si>
  <si>
    <t>資格</t>
    <rPh sb="0" eb="1">
      <t>シ</t>
    </rPh>
    <rPh sb="1" eb="2">
      <t>カク</t>
    </rPh>
    <phoneticPr fontId="1"/>
  </si>
  <si>
    <t>現住所</t>
    <rPh sb="0" eb="1">
      <t>ゲン</t>
    </rPh>
    <rPh sb="1" eb="2">
      <t>ジュウ</t>
    </rPh>
    <rPh sb="2" eb="3">
      <t>ショ</t>
    </rPh>
    <phoneticPr fontId="1"/>
  </si>
  <si>
    <t>氏名</t>
    <rPh sb="0" eb="1">
      <t>シ</t>
    </rPh>
    <rPh sb="1" eb="2">
      <t>メイ</t>
    </rPh>
    <phoneticPr fontId="1"/>
  </si>
  <si>
    <t>経験年数</t>
    <rPh sb="0" eb="1">
      <t>キョウ</t>
    </rPh>
    <rPh sb="1" eb="2">
      <t>シルシ</t>
    </rPh>
    <rPh sb="2" eb="3">
      <t>ネン</t>
    </rPh>
    <rPh sb="3" eb="4">
      <t>スウ</t>
    </rPh>
    <phoneticPr fontId="1"/>
  </si>
  <si>
    <t>業務経歴</t>
    <rPh sb="0" eb="1">
      <t>ギョウ</t>
    </rPh>
    <rPh sb="1" eb="2">
      <t>ツトム</t>
    </rPh>
    <rPh sb="2" eb="3">
      <t>キョウ</t>
    </rPh>
    <rPh sb="3" eb="4">
      <t>レキ</t>
    </rPh>
    <phoneticPr fontId="1"/>
  </si>
  <si>
    <t>（</t>
    <phoneticPr fontId="1"/>
  </si>
  <si>
    <t>才）</t>
    <rPh sb="0" eb="1">
      <t>サイ</t>
    </rPh>
    <phoneticPr fontId="1"/>
  </si>
  <si>
    <t>(登録番号等)</t>
    <rPh sb="1" eb="3">
      <t>トウロク</t>
    </rPh>
    <rPh sb="3" eb="5">
      <t>バンゴウ</t>
    </rPh>
    <rPh sb="5" eb="6">
      <t>ナド</t>
    </rPh>
    <phoneticPr fontId="1"/>
  </si>
  <si>
    <t>上記のとおり相違ありません。</t>
  </si>
  <si>
    <t>担　　当　　技　　術　　者　　届</t>
    <rPh sb="0" eb="1">
      <t>ユタカ</t>
    </rPh>
    <rPh sb="3" eb="4">
      <t>トウ</t>
    </rPh>
    <rPh sb="6" eb="7">
      <t>ワザ</t>
    </rPh>
    <rPh sb="9" eb="10">
      <t>ジュツ</t>
    </rPh>
    <rPh sb="12" eb="13">
      <t>シャ</t>
    </rPh>
    <phoneticPr fontId="1"/>
  </si>
  <si>
    <t>上記監理業務受託にあたり、下記の者を担当技術者としてお届けいたします。</t>
    <phoneticPr fontId="1"/>
  </si>
  <si>
    <t>氏　　　　　名</t>
    <rPh sb="0" eb="1">
      <t>シ</t>
    </rPh>
    <rPh sb="6" eb="7">
      <t>メイ</t>
    </rPh>
    <phoneticPr fontId="1"/>
  </si>
  <si>
    <t>担　当</t>
    <rPh sb="0" eb="1">
      <t>タン</t>
    </rPh>
    <rPh sb="2" eb="3">
      <t>トウ</t>
    </rPh>
    <phoneticPr fontId="1"/>
  </si>
  <si>
    <t>建　築</t>
    <rPh sb="0" eb="1">
      <t>ケン</t>
    </rPh>
    <rPh sb="2" eb="3">
      <t>チク</t>
    </rPh>
    <phoneticPr fontId="1"/>
  </si>
  <si>
    <t>電　気</t>
    <rPh sb="0" eb="1">
      <t>デン</t>
    </rPh>
    <rPh sb="2" eb="3">
      <t>キ</t>
    </rPh>
    <phoneticPr fontId="1"/>
  </si>
  <si>
    <t>機　械</t>
    <rPh sb="0" eb="1">
      <t>キ</t>
    </rPh>
    <rPh sb="2" eb="3">
      <t>カイ</t>
    </rPh>
    <phoneticPr fontId="1"/>
  </si>
  <si>
    <t>担　　当　　技　　術　　者　　経　　歴　　書</t>
    <rPh sb="0" eb="1">
      <t>ユタカ</t>
    </rPh>
    <rPh sb="3" eb="4">
      <t>トウ</t>
    </rPh>
    <rPh sb="6" eb="7">
      <t>ワザ</t>
    </rPh>
    <rPh sb="9" eb="10">
      <t>ジュツ</t>
    </rPh>
    <rPh sb="12" eb="13">
      <t>シャ</t>
    </rPh>
    <rPh sb="15" eb="16">
      <t>キョウ</t>
    </rPh>
    <rPh sb="18" eb="19">
      <t>レキ</t>
    </rPh>
    <rPh sb="21" eb="22">
      <t>ショ</t>
    </rPh>
    <phoneticPr fontId="1"/>
  </si>
  <si>
    <t>工　事　監　理　業　務　計　画　書</t>
    <rPh sb="12" eb="13">
      <t>ケイ</t>
    </rPh>
    <rPh sb="14" eb="15">
      <t>ガ</t>
    </rPh>
    <rPh sb="16" eb="17">
      <t>ショ</t>
    </rPh>
    <phoneticPr fontId="1"/>
  </si>
  <si>
    <t>１　委託業務名</t>
  </si>
  <si>
    <t>２　業務一般事項</t>
  </si>
  <si>
    <t>業務の目的</t>
  </si>
  <si>
    <t>業務概要</t>
  </si>
  <si>
    <t>業務対象施設概要</t>
  </si>
  <si>
    <t>対象工事名</t>
  </si>
  <si>
    <t>対象工事の概要</t>
  </si>
  <si>
    <t>業務計画書に内容の変更が生じた場合の処置方法</t>
  </si>
  <si>
    <t>（２）</t>
  </si>
  <si>
    <t>（３）</t>
  </si>
  <si>
    <t>（４）</t>
  </si>
  <si>
    <t>（５）</t>
  </si>
  <si>
    <t>（６）</t>
  </si>
  <si>
    <t>３　業務工程計画</t>
  </si>
  <si>
    <t>４　業務体制</t>
  </si>
  <si>
    <t>（受注者管理体制図を作成し添付）</t>
  </si>
  <si>
    <t>５　業務方針</t>
  </si>
  <si>
    <t>（工事監理業務委託仕様書に定められた工事監理業務内容に対する業務の実施方針）</t>
  </si>
  <si>
    <t>（１）</t>
    <phoneticPr fontId="1"/>
  </si>
  <si>
    <t>工　事　名</t>
    <rPh sb="0" eb="1">
      <t>コウ</t>
    </rPh>
    <rPh sb="2" eb="3">
      <t>コト</t>
    </rPh>
    <rPh sb="4" eb="5">
      <t>メイ</t>
    </rPh>
    <phoneticPr fontId="5"/>
  </si>
  <si>
    <t>月</t>
    <rPh sb="0" eb="1">
      <t>ツキ</t>
    </rPh>
    <phoneticPr fontId="5"/>
  </si>
  <si>
    <t>印</t>
    <rPh sb="0" eb="1">
      <t>イン</t>
    </rPh>
    <phoneticPr fontId="5"/>
  </si>
  <si>
    <t>管理技術者</t>
    <rPh sb="0" eb="2">
      <t>カンリ</t>
    </rPh>
    <rPh sb="2" eb="5">
      <t>ギジュツシャ</t>
    </rPh>
    <phoneticPr fontId="5"/>
  </si>
  <si>
    <t>病院担当者</t>
    <rPh sb="0" eb="2">
      <t>ビョウイン</t>
    </rPh>
    <rPh sb="2" eb="5">
      <t>タントウシャ</t>
    </rPh>
    <phoneticPr fontId="5"/>
  </si>
  <si>
    <t>担当技術者</t>
    <rPh sb="0" eb="2">
      <t>タントウ</t>
    </rPh>
    <rPh sb="2" eb="5">
      <t>ギジュツシャ</t>
    </rPh>
    <phoneticPr fontId="5"/>
  </si>
  <si>
    <t>No.</t>
    <phoneticPr fontId="5"/>
  </si>
  <si>
    <t>工事名</t>
    <rPh sb="0" eb="3">
      <t>コウジメイ</t>
    </rPh>
    <phoneticPr fontId="5"/>
  </si>
  <si>
    <t>監理受注者</t>
    <rPh sb="0" eb="2">
      <t>カンリ</t>
    </rPh>
    <rPh sb="2" eb="5">
      <t>ジュチュウシャ</t>
    </rPh>
    <phoneticPr fontId="5"/>
  </si>
  <si>
    <t>曜日</t>
    <rPh sb="0" eb="2">
      <t>ヨウビ</t>
    </rPh>
    <phoneticPr fontId="5"/>
  </si>
  <si>
    <t>月間監理表</t>
    <rPh sb="0" eb="2">
      <t>ゲッカン</t>
    </rPh>
    <rPh sb="2" eb="4">
      <t>カンリ</t>
    </rPh>
    <rPh sb="4" eb="5">
      <t>オモテ</t>
    </rPh>
    <phoneticPr fontId="5"/>
  </si>
  <si>
    <t>工事箇所</t>
    <rPh sb="0" eb="2">
      <t>コウジ</t>
    </rPh>
    <rPh sb="2" eb="4">
      <t>カショ</t>
    </rPh>
    <phoneticPr fontId="5"/>
  </si>
  <si>
    <t>日</t>
    <rPh sb="0" eb="1">
      <t>ヒ</t>
    </rPh>
    <phoneticPr fontId="5"/>
  </si>
  <si>
    <t>記　　事</t>
    <rPh sb="0" eb="1">
      <t>キ</t>
    </rPh>
    <rPh sb="3" eb="4">
      <t>コト</t>
    </rPh>
    <phoneticPr fontId="5"/>
  </si>
  <si>
    <t>監理予定</t>
    <rPh sb="0" eb="2">
      <t>カンリ</t>
    </rPh>
    <rPh sb="2" eb="4">
      <t>ヨテイ</t>
    </rPh>
    <phoneticPr fontId="5"/>
  </si>
  <si>
    <t>進捗状況</t>
    <rPh sb="0" eb="2">
      <t>シンチョク</t>
    </rPh>
    <rPh sb="2" eb="4">
      <t>ジョウキョウ</t>
    </rPh>
    <phoneticPr fontId="5"/>
  </si>
  <si>
    <t>今月（累計）</t>
    <rPh sb="0" eb="2">
      <t>コンゲツ</t>
    </rPh>
    <rPh sb="3" eb="5">
      <t>ルイケイ</t>
    </rPh>
    <phoneticPr fontId="5"/>
  </si>
  <si>
    <t>前月（累計）</t>
    <rPh sb="0" eb="2">
      <t>ゼンゲツ</t>
    </rPh>
    <rPh sb="3" eb="5">
      <t>ルイケイ</t>
    </rPh>
    <phoneticPr fontId="5"/>
  </si>
  <si>
    <t>会議予定</t>
    <rPh sb="0" eb="2">
      <t>カイギ</t>
    </rPh>
    <rPh sb="2" eb="4">
      <t>ヨテイ</t>
    </rPh>
    <phoneticPr fontId="5"/>
  </si>
  <si>
    <t>予　定</t>
    <rPh sb="0" eb="1">
      <t>ヨ</t>
    </rPh>
    <rPh sb="2" eb="3">
      <t>サダム</t>
    </rPh>
    <phoneticPr fontId="5"/>
  </si>
  <si>
    <t>％</t>
    <phoneticPr fontId="5"/>
  </si>
  <si>
    <t>実　施</t>
    <rPh sb="0" eb="1">
      <t>ジツ</t>
    </rPh>
    <rPh sb="2" eb="3">
      <t>シ</t>
    </rPh>
    <phoneticPr fontId="5"/>
  </si>
  <si>
    <t>－</t>
    <phoneticPr fontId="5"/>
  </si>
  <si>
    <t>打　合　せ（協議）　記　録</t>
    <rPh sb="0" eb="1">
      <t>ダ</t>
    </rPh>
    <rPh sb="2" eb="3">
      <t>ゴウ</t>
    </rPh>
    <rPh sb="6" eb="8">
      <t>キョウギ</t>
    </rPh>
    <rPh sb="10" eb="11">
      <t>キ</t>
    </rPh>
    <rPh sb="12" eb="13">
      <t>ロク</t>
    </rPh>
    <phoneticPr fontId="5"/>
  </si>
  <si>
    <t>年　月　日</t>
    <rPh sb="0" eb="1">
      <t>トシ</t>
    </rPh>
    <rPh sb="2" eb="3">
      <t>ツキ</t>
    </rPh>
    <rPh sb="4" eb="5">
      <t>ヒ</t>
    </rPh>
    <phoneticPr fontId="5"/>
  </si>
  <si>
    <t>打合せ場所</t>
    <rPh sb="0" eb="2">
      <t>ウチアワ</t>
    </rPh>
    <rPh sb="3" eb="5">
      <t>バショ</t>
    </rPh>
    <phoneticPr fontId="5"/>
  </si>
  <si>
    <t>出　席　者</t>
    <rPh sb="0" eb="1">
      <t>デ</t>
    </rPh>
    <rPh sb="2" eb="3">
      <t>セキ</t>
    </rPh>
    <rPh sb="4" eb="5">
      <t>シャ</t>
    </rPh>
    <phoneticPr fontId="5"/>
  </si>
  <si>
    <t>病院関係者</t>
    <rPh sb="0" eb="2">
      <t>ビョウイン</t>
    </rPh>
    <rPh sb="2" eb="5">
      <t>カンケイシャ</t>
    </rPh>
    <phoneticPr fontId="5"/>
  </si>
  <si>
    <t>設計事務所</t>
    <rPh sb="0" eb="2">
      <t>セッケイ</t>
    </rPh>
    <rPh sb="2" eb="5">
      <t>ジムショ</t>
    </rPh>
    <phoneticPr fontId="5"/>
  </si>
  <si>
    <t>内　　容　</t>
    <rPh sb="0" eb="1">
      <t>ウチ</t>
    </rPh>
    <rPh sb="3" eb="4">
      <t>カタチ</t>
    </rPh>
    <phoneticPr fontId="5"/>
  </si>
  <si>
    <t xml:space="preserve"> 結　　　 果</t>
    <rPh sb="1" eb="2">
      <t>ムスブ</t>
    </rPh>
    <rPh sb="6" eb="7">
      <t>ハタシ</t>
    </rPh>
    <phoneticPr fontId="5"/>
  </si>
  <si>
    <t>（総合・建築・電気・機械）</t>
    <phoneticPr fontId="5"/>
  </si>
  <si>
    <t>確　認　印</t>
    <rPh sb="0" eb="1">
      <t>アキラ</t>
    </rPh>
    <rPh sb="2" eb="3">
      <t>シノブ</t>
    </rPh>
    <rPh sb="4" eb="5">
      <t>イン</t>
    </rPh>
    <phoneticPr fontId="5"/>
  </si>
  <si>
    <t>日</t>
  </si>
  <si>
    <t>１／２</t>
    <phoneticPr fontId="5"/>
  </si>
  <si>
    <t>業務着手時の確認事項</t>
    <rPh sb="0" eb="2">
      <t>ギョウム</t>
    </rPh>
    <rPh sb="2" eb="4">
      <t>チャクシュ</t>
    </rPh>
    <rPh sb="4" eb="5">
      <t>ジ</t>
    </rPh>
    <rPh sb="6" eb="8">
      <t>カクニン</t>
    </rPh>
    <rPh sb="8" eb="10">
      <t>ジコウ</t>
    </rPh>
    <phoneticPr fontId="5"/>
  </si>
  <si>
    <t>自己チェック</t>
    <rPh sb="0" eb="2">
      <t>ジコ</t>
    </rPh>
    <phoneticPr fontId="5"/>
  </si>
  <si>
    <t>病院担当者確認印</t>
    <rPh sb="0" eb="2">
      <t>ビョウイン</t>
    </rPh>
    <rPh sb="2" eb="5">
      <t>タントウシャ</t>
    </rPh>
    <rPh sb="5" eb="7">
      <t>カクニン</t>
    </rPh>
    <rPh sb="7" eb="8">
      <t>イン</t>
    </rPh>
    <phoneticPr fontId="5"/>
  </si>
  <si>
    <t>提出書類の確認</t>
    <rPh sb="0" eb="2">
      <t>テイシュツ</t>
    </rPh>
    <rPh sb="2" eb="4">
      <t>ショルイ</t>
    </rPh>
    <rPh sb="5" eb="7">
      <t>カクニン</t>
    </rPh>
    <phoneticPr fontId="5"/>
  </si>
  <si>
    <t>管理技術者及び担当技術者</t>
    <rPh sb="0" eb="2">
      <t>カンリ</t>
    </rPh>
    <rPh sb="2" eb="5">
      <t>ギジュツシャ</t>
    </rPh>
    <rPh sb="5" eb="6">
      <t>オヨ</t>
    </rPh>
    <rPh sb="7" eb="9">
      <t>タントウ</t>
    </rPh>
    <rPh sb="9" eb="12">
      <t>ギジュツシャ</t>
    </rPh>
    <phoneticPr fontId="5"/>
  </si>
  <si>
    <t>□</t>
    <phoneticPr fontId="5"/>
  </si>
  <si>
    <t>再請負者</t>
    <rPh sb="0" eb="1">
      <t>サイ</t>
    </rPh>
    <rPh sb="1" eb="4">
      <t>ウケオイシャ</t>
    </rPh>
    <phoneticPr fontId="5"/>
  </si>
  <si>
    <t>業務計画書の確認</t>
    <rPh sb="0" eb="2">
      <t>ギョウム</t>
    </rPh>
    <rPh sb="2" eb="5">
      <t>ケイカクショ</t>
    </rPh>
    <rPh sb="6" eb="8">
      <t>カクニン</t>
    </rPh>
    <phoneticPr fontId="5"/>
  </si>
  <si>
    <t>業務一般事項</t>
    <rPh sb="0" eb="2">
      <t>ギョウム</t>
    </rPh>
    <rPh sb="2" eb="4">
      <t>イッパン</t>
    </rPh>
    <rPh sb="4" eb="6">
      <t>ジコウ</t>
    </rPh>
    <phoneticPr fontId="5"/>
  </si>
  <si>
    <t>業務計画書に内容変更が生じた場合の処置方法</t>
    <rPh sb="0" eb="2">
      <t>ギョウム</t>
    </rPh>
    <rPh sb="2" eb="5">
      <t>ケイカクショ</t>
    </rPh>
    <rPh sb="6" eb="8">
      <t>ナイヨウ</t>
    </rPh>
    <rPh sb="8" eb="10">
      <t>ヘンコウ</t>
    </rPh>
    <rPh sb="11" eb="12">
      <t>ショウ</t>
    </rPh>
    <rPh sb="14" eb="16">
      <t>バアイ</t>
    </rPh>
    <rPh sb="17" eb="19">
      <t>ショチ</t>
    </rPh>
    <rPh sb="19" eb="21">
      <t>ホウホウ</t>
    </rPh>
    <phoneticPr fontId="5"/>
  </si>
  <si>
    <t>業務工程計画</t>
    <rPh sb="0" eb="2">
      <t>ギョウム</t>
    </rPh>
    <rPh sb="2" eb="4">
      <t>コウテイ</t>
    </rPh>
    <rPh sb="4" eb="6">
      <t>ケイカク</t>
    </rPh>
    <phoneticPr fontId="5"/>
  </si>
  <si>
    <t>業務体制</t>
    <rPh sb="0" eb="2">
      <t>ギョウム</t>
    </rPh>
    <rPh sb="2" eb="4">
      <t>タイセイ</t>
    </rPh>
    <phoneticPr fontId="5"/>
  </si>
  <si>
    <t>業務方針</t>
    <rPh sb="0" eb="2">
      <t>ギョウム</t>
    </rPh>
    <rPh sb="2" eb="4">
      <t>ホウシン</t>
    </rPh>
    <phoneticPr fontId="5"/>
  </si>
  <si>
    <t>貸与品の確認</t>
    <rPh sb="0" eb="2">
      <t>タイヨ</t>
    </rPh>
    <rPh sb="2" eb="3">
      <t>ヒン</t>
    </rPh>
    <rPh sb="4" eb="6">
      <t>カクニン</t>
    </rPh>
    <phoneticPr fontId="5"/>
  </si>
  <si>
    <t>設計図（要求水準仕様書）</t>
    <rPh sb="0" eb="3">
      <t>セッケイズ</t>
    </rPh>
    <rPh sb="4" eb="6">
      <t>ヨウキュウ</t>
    </rPh>
    <rPh sb="6" eb="8">
      <t>スイジュン</t>
    </rPh>
    <rPh sb="8" eb="11">
      <t>シヨウショ</t>
    </rPh>
    <phoneticPr fontId="5"/>
  </si>
  <si>
    <t>質疑回答書</t>
    <rPh sb="0" eb="2">
      <t>シツギ</t>
    </rPh>
    <rPh sb="2" eb="5">
      <t>カイトウショ</t>
    </rPh>
    <phoneticPr fontId="5"/>
  </si>
  <si>
    <t>その他（　　　　　　　　　　　）、（　　　　　　　　　　　）</t>
    <rPh sb="2" eb="3">
      <t>タ</t>
    </rPh>
    <phoneticPr fontId="5"/>
  </si>
  <si>
    <t>建物完成検査時の確認事項</t>
    <rPh sb="0" eb="2">
      <t>タテモノ</t>
    </rPh>
    <rPh sb="2" eb="4">
      <t>カンセイ</t>
    </rPh>
    <rPh sb="4" eb="6">
      <t>ケンサ</t>
    </rPh>
    <rPh sb="6" eb="7">
      <t>ジ</t>
    </rPh>
    <rPh sb="8" eb="10">
      <t>カクニン</t>
    </rPh>
    <rPh sb="10" eb="12">
      <t>ジコウ</t>
    </rPh>
    <phoneticPr fontId="5"/>
  </si>
  <si>
    <t>業務完了時の確認事項</t>
    <rPh sb="0" eb="2">
      <t>ギョウム</t>
    </rPh>
    <rPh sb="2" eb="4">
      <t>カンリョウ</t>
    </rPh>
    <rPh sb="4" eb="5">
      <t>ジ</t>
    </rPh>
    <rPh sb="6" eb="8">
      <t>カクニン</t>
    </rPh>
    <rPh sb="8" eb="10">
      <t>ジコウ</t>
    </rPh>
    <phoneticPr fontId="5"/>
  </si>
  <si>
    <t>業務完了の確認</t>
    <rPh sb="0" eb="2">
      <t>ギョウム</t>
    </rPh>
    <rPh sb="2" eb="4">
      <t>カンリョウ</t>
    </rPh>
    <rPh sb="5" eb="7">
      <t>カクニン</t>
    </rPh>
    <phoneticPr fontId="5"/>
  </si>
  <si>
    <t>□</t>
  </si>
  <si>
    <t>工事監理業務報告書</t>
    <rPh sb="0" eb="2">
      <t>コウジ</t>
    </rPh>
    <rPh sb="2" eb="4">
      <t>カンリ</t>
    </rPh>
    <rPh sb="4" eb="6">
      <t>ギョウム</t>
    </rPh>
    <rPh sb="6" eb="9">
      <t>ホウコクショ</t>
    </rPh>
    <phoneticPr fontId="5"/>
  </si>
  <si>
    <t>打合せ（協議）記録</t>
    <rPh sb="0" eb="2">
      <t>ウチアワ</t>
    </rPh>
    <rPh sb="4" eb="6">
      <t>キョウギ</t>
    </rPh>
    <rPh sb="7" eb="9">
      <t>キロク</t>
    </rPh>
    <phoneticPr fontId="5"/>
  </si>
  <si>
    <t>工事監督日誌</t>
    <rPh sb="0" eb="2">
      <t>コウジ</t>
    </rPh>
    <rPh sb="2" eb="4">
      <t>カントク</t>
    </rPh>
    <rPh sb="4" eb="6">
      <t>ニッシ</t>
    </rPh>
    <phoneticPr fontId="5"/>
  </si>
  <si>
    <t>監理回数の確認</t>
    <rPh sb="0" eb="2">
      <t>カンリ</t>
    </rPh>
    <rPh sb="2" eb="4">
      <t>カイスウ</t>
    </rPh>
    <rPh sb="5" eb="7">
      <t>カクニン</t>
    </rPh>
    <phoneticPr fontId="5"/>
  </si>
  <si>
    <t>２／２</t>
    <phoneticPr fontId="5"/>
  </si>
  <si>
    <t>／</t>
    <phoneticPr fontId="5"/>
  </si>
  <si>
    <t>自己
チェック</t>
    <rPh sb="0" eb="2">
      <t>ジコ</t>
    </rPh>
    <phoneticPr fontId="5"/>
  </si>
  <si>
    <t>実施工程表を検討しているか。</t>
    <rPh sb="0" eb="2">
      <t>ジッシ</t>
    </rPh>
    <rPh sb="2" eb="5">
      <t>コウテイヒョウ</t>
    </rPh>
    <rPh sb="6" eb="8">
      <t>ケントウ</t>
    </rPh>
    <phoneticPr fontId="5"/>
  </si>
  <si>
    <t>施工計画書を確認しているか。</t>
    <rPh sb="0" eb="2">
      <t>セコウ</t>
    </rPh>
    <rPh sb="2" eb="5">
      <t>ケイカクショ</t>
    </rPh>
    <rPh sb="6" eb="8">
      <t>カクニン</t>
    </rPh>
    <phoneticPr fontId="5"/>
  </si>
  <si>
    <t>工事中の進行に関する調整をしているか。</t>
    <rPh sb="0" eb="3">
      <t>コウジチュウ</t>
    </rPh>
    <rPh sb="4" eb="6">
      <t>シンコウ</t>
    </rPh>
    <rPh sb="7" eb="8">
      <t>カン</t>
    </rPh>
    <rPh sb="10" eb="12">
      <t>チョウセイ</t>
    </rPh>
    <phoneticPr fontId="5"/>
  </si>
  <si>
    <t>工事が設計図書、施工図、機器材料及び仕上げ見本等の内容に適合している報告をしたか。</t>
    <rPh sb="0" eb="2">
      <t>コウジ</t>
    </rPh>
    <rPh sb="3" eb="5">
      <t>セッケイ</t>
    </rPh>
    <rPh sb="5" eb="7">
      <t>トショ</t>
    </rPh>
    <rPh sb="8" eb="11">
      <t>セコウズ</t>
    </rPh>
    <rPh sb="12" eb="14">
      <t>キキ</t>
    </rPh>
    <rPh sb="14" eb="16">
      <t>ザイリョウ</t>
    </rPh>
    <rPh sb="16" eb="17">
      <t>オヨ</t>
    </rPh>
    <rPh sb="18" eb="20">
      <t>シア</t>
    </rPh>
    <rPh sb="21" eb="23">
      <t>ミホン</t>
    </rPh>
    <rPh sb="23" eb="24">
      <t>トウ</t>
    </rPh>
    <rPh sb="25" eb="27">
      <t>ナイヨウ</t>
    </rPh>
    <rPh sb="28" eb="30">
      <t>テキゴウ</t>
    </rPh>
    <rPh sb="34" eb="36">
      <t>ホウコク</t>
    </rPh>
    <phoneticPr fontId="5"/>
  </si>
  <si>
    <t>①延焼防止上重要な、たて穴等の防火区画部分の工事（建築基準法上の防火区画、建築物の界壁、間仕切り壁及び隔壁）</t>
    <rPh sb="1" eb="3">
      <t>エンショウ</t>
    </rPh>
    <rPh sb="3" eb="5">
      <t>ボウシ</t>
    </rPh>
    <rPh sb="5" eb="6">
      <t>ジョウ</t>
    </rPh>
    <rPh sb="6" eb="8">
      <t>ジュウヨウ</t>
    </rPh>
    <rPh sb="12" eb="13">
      <t>アナ</t>
    </rPh>
    <rPh sb="13" eb="14">
      <t>トウ</t>
    </rPh>
    <rPh sb="15" eb="17">
      <t>ボウカ</t>
    </rPh>
    <rPh sb="17" eb="19">
      <t>クカク</t>
    </rPh>
    <rPh sb="19" eb="21">
      <t>ブブン</t>
    </rPh>
    <rPh sb="22" eb="24">
      <t>コウジ</t>
    </rPh>
    <rPh sb="25" eb="27">
      <t>ケンチク</t>
    </rPh>
    <rPh sb="27" eb="29">
      <t>キジュン</t>
    </rPh>
    <rPh sb="29" eb="30">
      <t>ホウ</t>
    </rPh>
    <rPh sb="30" eb="31">
      <t>ウエ</t>
    </rPh>
    <rPh sb="32" eb="34">
      <t>ボウカ</t>
    </rPh>
    <rPh sb="34" eb="36">
      <t>クカク</t>
    </rPh>
    <rPh sb="37" eb="40">
      <t>ケンチクブツ</t>
    </rPh>
    <rPh sb="41" eb="42">
      <t>カイ</t>
    </rPh>
    <rPh sb="42" eb="43">
      <t>ヘキ</t>
    </rPh>
    <rPh sb="44" eb="47">
      <t>マジキ</t>
    </rPh>
    <rPh sb="48" eb="49">
      <t>カベ</t>
    </rPh>
    <rPh sb="49" eb="50">
      <t>オヨ</t>
    </rPh>
    <rPh sb="51" eb="53">
      <t>カクヘキ</t>
    </rPh>
    <phoneticPr fontId="5"/>
  </si>
  <si>
    <t>②防火区画部分を貫通する配管、配線及び風道部分の工事（建築基準法の防火区画、建築物の界壁、間仕切り壁及び隔壁）</t>
    <rPh sb="1" eb="3">
      <t>ボウカ</t>
    </rPh>
    <rPh sb="3" eb="5">
      <t>クカク</t>
    </rPh>
    <rPh sb="5" eb="7">
      <t>ブブン</t>
    </rPh>
    <rPh sb="8" eb="10">
      <t>カンツウ</t>
    </rPh>
    <rPh sb="12" eb="14">
      <t>ハイカン</t>
    </rPh>
    <rPh sb="15" eb="17">
      <t>ハイセン</t>
    </rPh>
    <rPh sb="17" eb="18">
      <t>オヨ</t>
    </rPh>
    <rPh sb="19" eb="20">
      <t>カゼ</t>
    </rPh>
    <rPh sb="20" eb="21">
      <t>ミチ</t>
    </rPh>
    <rPh sb="21" eb="23">
      <t>ブブン</t>
    </rPh>
    <rPh sb="24" eb="26">
      <t>コウジ</t>
    </rPh>
    <rPh sb="27" eb="29">
      <t>ケンチク</t>
    </rPh>
    <rPh sb="29" eb="32">
      <t>キジュンホウ</t>
    </rPh>
    <rPh sb="33" eb="35">
      <t>ボウカ</t>
    </rPh>
    <rPh sb="35" eb="37">
      <t>クカク</t>
    </rPh>
    <rPh sb="38" eb="41">
      <t>ケンチクブツ</t>
    </rPh>
    <rPh sb="42" eb="43">
      <t>サカイ</t>
    </rPh>
    <rPh sb="43" eb="44">
      <t>カベ</t>
    </rPh>
    <rPh sb="45" eb="48">
      <t>マジキ</t>
    </rPh>
    <rPh sb="49" eb="50">
      <t>カベ</t>
    </rPh>
    <rPh sb="50" eb="51">
      <t>オヨ</t>
    </rPh>
    <rPh sb="52" eb="54">
      <t>カクヘキ</t>
    </rPh>
    <phoneticPr fontId="5"/>
  </si>
  <si>
    <t>③放射線防護に関わる部分の工事</t>
    <rPh sb="1" eb="4">
      <t>ホウシャセン</t>
    </rPh>
    <rPh sb="4" eb="6">
      <t>ボウゴ</t>
    </rPh>
    <rPh sb="7" eb="8">
      <t>カカ</t>
    </rPh>
    <rPh sb="10" eb="12">
      <t>ブブン</t>
    </rPh>
    <rPh sb="13" eb="15">
      <t>コウジ</t>
    </rPh>
    <phoneticPr fontId="5"/>
  </si>
  <si>
    <t>④シールド工事</t>
    <rPh sb="5" eb="7">
      <t>コウジ</t>
    </rPh>
    <phoneticPr fontId="5"/>
  </si>
  <si>
    <t>病院担当者が特に指示した工事について事前協議されたうえで実施しているか。</t>
    <rPh sb="0" eb="2">
      <t>ビョウイン</t>
    </rPh>
    <rPh sb="2" eb="5">
      <t>タントウシャ</t>
    </rPh>
    <rPh sb="6" eb="7">
      <t>トク</t>
    </rPh>
    <rPh sb="8" eb="10">
      <t>シジ</t>
    </rPh>
    <rPh sb="12" eb="14">
      <t>コウジ</t>
    </rPh>
    <rPh sb="18" eb="20">
      <t>ジゼン</t>
    </rPh>
    <rPh sb="20" eb="22">
      <t>キョウギ</t>
    </rPh>
    <rPh sb="28" eb="30">
      <t>ジッシ</t>
    </rPh>
    <phoneticPr fontId="5"/>
  </si>
  <si>
    <t>病院担当者
印</t>
    <rPh sb="0" eb="2">
      <t>ビョウイン</t>
    </rPh>
    <rPh sb="2" eb="5">
      <t>タントウシャ</t>
    </rPh>
    <rPh sb="6" eb="7">
      <t>イン</t>
    </rPh>
    <phoneticPr fontId="5"/>
  </si>
  <si>
    <t>工　　事　　監　　理　　業　　務　　報　　告　　書</t>
    <rPh sb="0" eb="1">
      <t>コウ</t>
    </rPh>
    <rPh sb="3" eb="4">
      <t>コト</t>
    </rPh>
    <rPh sb="6" eb="7">
      <t>カン</t>
    </rPh>
    <rPh sb="9" eb="10">
      <t>リ</t>
    </rPh>
    <rPh sb="12" eb="13">
      <t>ギョウ</t>
    </rPh>
    <rPh sb="15" eb="16">
      <t>ツトム</t>
    </rPh>
    <rPh sb="18" eb="19">
      <t>ホウ</t>
    </rPh>
    <rPh sb="21" eb="22">
      <t>コク</t>
    </rPh>
    <rPh sb="24" eb="25">
      <t>ショ</t>
    </rPh>
    <phoneticPr fontId="1"/>
  </si>
  <si>
    <t>病院との打合せ事項</t>
    <rPh sb="0" eb="2">
      <t>ビョウイン</t>
    </rPh>
    <rPh sb="4" eb="6">
      <t>ウチアワ</t>
    </rPh>
    <rPh sb="7" eb="9">
      <t>ジコウ</t>
    </rPh>
    <phoneticPr fontId="1"/>
  </si>
  <si>
    <t>当　月　分　工　事　概　要</t>
    <rPh sb="0" eb="1">
      <t>トウ</t>
    </rPh>
    <rPh sb="2" eb="3">
      <t>ガツ</t>
    </rPh>
    <rPh sb="4" eb="5">
      <t>ブン</t>
    </rPh>
    <rPh sb="6" eb="7">
      <t>コウ</t>
    </rPh>
    <rPh sb="8" eb="9">
      <t>コト</t>
    </rPh>
    <rPh sb="10" eb="11">
      <t>オオムネ</t>
    </rPh>
    <rPh sb="12" eb="13">
      <t>ヨウ</t>
    </rPh>
    <phoneticPr fontId="1"/>
  </si>
  <si>
    <t>工事名</t>
    <rPh sb="0" eb="3">
      <t>コウジメイ</t>
    </rPh>
    <phoneticPr fontId="1"/>
  </si>
  <si>
    <t>工　事　監　理　業　務　概　要　</t>
    <rPh sb="0" eb="1">
      <t>コウ</t>
    </rPh>
    <rPh sb="2" eb="3">
      <t>コト</t>
    </rPh>
    <rPh sb="4" eb="5">
      <t>カン</t>
    </rPh>
    <rPh sb="6" eb="7">
      <t>リ</t>
    </rPh>
    <rPh sb="8" eb="9">
      <t>ギョウ</t>
    </rPh>
    <rPh sb="10" eb="11">
      <t>ツトム</t>
    </rPh>
    <rPh sb="12" eb="13">
      <t>オオムネ</t>
    </rPh>
    <rPh sb="14" eb="15">
      <t>ヨウ</t>
    </rPh>
    <phoneticPr fontId="1"/>
  </si>
  <si>
    <t>現場出場者名</t>
    <rPh sb="0" eb="2">
      <t>ゲンバ</t>
    </rPh>
    <rPh sb="2" eb="5">
      <t>シュツジョウシャ</t>
    </rPh>
    <rPh sb="5" eb="6">
      <t>メイ</t>
    </rPh>
    <phoneticPr fontId="1"/>
  </si>
  <si>
    <t>日　数</t>
    <rPh sb="0" eb="1">
      <t>ニチ</t>
    </rPh>
    <rPh sb="2" eb="3">
      <t>スウ</t>
    </rPh>
    <phoneticPr fontId="1"/>
  </si>
  <si>
    <t>（建築）</t>
    <rPh sb="1" eb="3">
      <t>ケンチク</t>
    </rPh>
    <phoneticPr fontId="1"/>
  </si>
  <si>
    <t>（電気）</t>
    <rPh sb="1" eb="3">
      <t>デンキ</t>
    </rPh>
    <phoneticPr fontId="1"/>
  </si>
  <si>
    <t>（機械）</t>
    <rPh sb="1" eb="3">
      <t>キカイ</t>
    </rPh>
    <phoneticPr fontId="1"/>
  </si>
  <si>
    <t>月日</t>
    <rPh sb="0" eb="2">
      <t>ツキヒ</t>
    </rPh>
    <phoneticPr fontId="1"/>
  </si>
  <si>
    <t>合　　　　計</t>
    <rPh sb="0" eb="1">
      <t>ゴウ</t>
    </rPh>
    <rPh sb="5" eb="6">
      <t>ケイ</t>
    </rPh>
    <phoneticPr fontId="1"/>
  </si>
  <si>
    <t>工　事　監　理　日　誌</t>
    <rPh sb="0" eb="1">
      <t>コウ</t>
    </rPh>
    <rPh sb="2" eb="3">
      <t>コト</t>
    </rPh>
    <rPh sb="4" eb="5">
      <t>カン</t>
    </rPh>
    <rPh sb="6" eb="7">
      <t>リ</t>
    </rPh>
    <rPh sb="8" eb="9">
      <t>ニチ</t>
    </rPh>
    <rPh sb="10" eb="11">
      <t>シ</t>
    </rPh>
    <phoneticPr fontId="1"/>
  </si>
  <si>
    <t>注）</t>
    <rPh sb="0" eb="1">
      <t>チュウ</t>
    </rPh>
    <phoneticPr fontId="1"/>
  </si>
  <si>
    <t>最低</t>
    <rPh sb="0" eb="2">
      <t>サイテイ</t>
    </rPh>
    <phoneticPr fontId="1"/>
  </si>
  <si>
    <t>最高</t>
    <rPh sb="0" eb="2">
      <t>サイコウ</t>
    </rPh>
    <phoneticPr fontId="1"/>
  </si>
  <si>
    <t>℃</t>
    <phoneticPr fontId="1"/>
  </si>
  <si>
    <t>気温</t>
    <rPh sb="0" eb="2">
      <t>キオン</t>
    </rPh>
    <phoneticPr fontId="1"/>
  </si>
  <si>
    <t>天候</t>
    <rPh sb="0" eb="2">
      <t>テンコウ</t>
    </rPh>
    <phoneticPr fontId="1"/>
  </si>
  <si>
    <t>管理技術者氏名</t>
    <rPh sb="0" eb="2">
      <t>カンリ</t>
    </rPh>
    <rPh sb="2" eb="5">
      <t>ギジュツシャ</t>
    </rPh>
    <rPh sb="5" eb="7">
      <t>シメイ</t>
    </rPh>
    <phoneticPr fontId="1"/>
  </si>
  <si>
    <t>（担当技術者）</t>
    <rPh sb="1" eb="3">
      <t>タントウ</t>
    </rPh>
    <rPh sb="3" eb="6">
      <t>ギジュツシャ</t>
    </rPh>
    <phoneticPr fontId="1"/>
  </si>
  <si>
    <t>特記事項・その他</t>
    <rPh sb="0" eb="2">
      <t>トッキ</t>
    </rPh>
    <rPh sb="2" eb="4">
      <t>ジコウ</t>
    </rPh>
    <rPh sb="7" eb="8">
      <t>タ</t>
    </rPh>
    <phoneticPr fontId="1"/>
  </si>
  <si>
    <t>指示又は打合せ事項</t>
    <rPh sb="0" eb="2">
      <t>シジ</t>
    </rPh>
    <rPh sb="2" eb="3">
      <t>マタ</t>
    </rPh>
    <rPh sb="4" eb="6">
      <t>ウチアワ</t>
    </rPh>
    <rPh sb="7" eb="9">
      <t>ジコウ</t>
    </rPh>
    <phoneticPr fontId="1"/>
  </si>
  <si>
    <t>写真撮影記録</t>
    <rPh sb="0" eb="2">
      <t>シャシン</t>
    </rPh>
    <rPh sb="2" eb="4">
      <t>サツエイ</t>
    </rPh>
    <rPh sb="4" eb="6">
      <t>キロク</t>
    </rPh>
    <phoneticPr fontId="1"/>
  </si>
  <si>
    <t>検査状況</t>
    <rPh sb="0" eb="2">
      <t>ケンサ</t>
    </rPh>
    <rPh sb="2" eb="4">
      <t>ジョウキョウ</t>
    </rPh>
    <phoneticPr fontId="1"/>
  </si>
  <si>
    <t>来訪者</t>
    <rPh sb="0" eb="3">
      <t>ライホウシャ</t>
    </rPh>
    <phoneticPr fontId="1"/>
  </si>
  <si>
    <t>建築・電気・機械</t>
    <rPh sb="0" eb="2">
      <t>ケンチク</t>
    </rPh>
    <rPh sb="3" eb="5">
      <t>デンキ</t>
    </rPh>
    <rPh sb="6" eb="8">
      <t>キカイ</t>
    </rPh>
    <phoneticPr fontId="1"/>
  </si>
  <si>
    <t>No.</t>
    <phoneticPr fontId="1"/>
  </si>
  <si>
    <t>管理技術者</t>
    <rPh sb="0" eb="2">
      <t>カンリ</t>
    </rPh>
    <rPh sb="2" eb="5">
      <t>ギジュツシャ</t>
    </rPh>
    <phoneticPr fontId="1"/>
  </si>
  <si>
    <t>担当技術者</t>
    <rPh sb="0" eb="2">
      <t>タントウ</t>
    </rPh>
    <rPh sb="2" eb="5">
      <t>ギジュツシャ</t>
    </rPh>
    <phoneticPr fontId="1"/>
  </si>
  <si>
    <t>〃</t>
    <phoneticPr fontId="1"/>
  </si>
  <si>
    <t>印</t>
    <rPh sb="0" eb="1">
      <t>イン</t>
    </rPh>
    <phoneticPr fontId="1"/>
  </si>
  <si>
    <t>記</t>
    <rPh sb="0" eb="1">
      <t>シル</t>
    </rPh>
    <phoneticPr fontId="1"/>
  </si>
  <si>
    <t>別紙による</t>
    <rPh sb="0" eb="2">
      <t>ベッシ</t>
    </rPh>
    <phoneticPr fontId="1"/>
  </si>
  <si>
    <t>工　事　監　理　業　務　完　了　届</t>
    <rPh sb="0" eb="1">
      <t>コウ</t>
    </rPh>
    <rPh sb="2" eb="3">
      <t>コト</t>
    </rPh>
    <rPh sb="4" eb="5">
      <t>カン</t>
    </rPh>
    <rPh sb="6" eb="7">
      <t>リ</t>
    </rPh>
    <rPh sb="8" eb="9">
      <t>ギョウ</t>
    </rPh>
    <rPh sb="10" eb="11">
      <t>ツトム</t>
    </rPh>
    <rPh sb="12" eb="13">
      <t>カン</t>
    </rPh>
    <rPh sb="14" eb="15">
      <t>リョウ</t>
    </rPh>
    <rPh sb="16" eb="17">
      <t>トド</t>
    </rPh>
    <phoneticPr fontId="1"/>
  </si>
  <si>
    <t>円</t>
    <rPh sb="0" eb="1">
      <t>エン</t>
    </rPh>
    <phoneticPr fontId="1"/>
  </si>
  <si>
    <t>円）</t>
    <rPh sb="0" eb="1">
      <t>エン</t>
    </rPh>
    <phoneticPr fontId="1"/>
  </si>
  <si>
    <t>から</t>
    <phoneticPr fontId="1"/>
  </si>
  <si>
    <t>工　事　監　理　記　録　引　渡　書</t>
    <rPh sb="0" eb="1">
      <t>コウ</t>
    </rPh>
    <rPh sb="2" eb="3">
      <t>コト</t>
    </rPh>
    <rPh sb="4" eb="5">
      <t>カン</t>
    </rPh>
    <rPh sb="6" eb="7">
      <t>リ</t>
    </rPh>
    <rPh sb="8" eb="9">
      <t>キ</t>
    </rPh>
    <rPh sb="10" eb="11">
      <t>ロク</t>
    </rPh>
    <rPh sb="12" eb="13">
      <t>イン</t>
    </rPh>
    <rPh sb="14" eb="15">
      <t>ワタリ</t>
    </rPh>
    <rPh sb="16" eb="17">
      <t>カ</t>
    </rPh>
    <phoneticPr fontId="1"/>
  </si>
  <si>
    <t>下記工事に係る監理業務の記録書類を引き渡しいたします。</t>
    <phoneticPr fontId="1"/>
  </si>
  <si>
    <t>１）</t>
  </si>
  <si>
    <t>２）</t>
  </si>
  <si>
    <t>３）</t>
  </si>
  <si>
    <t>４）</t>
  </si>
  <si>
    <t>５）</t>
  </si>
  <si>
    <t>工事監理業務報告書</t>
    <phoneticPr fontId="1"/>
  </si>
  <si>
    <t>協議等記録書、打合せ記録</t>
    <phoneticPr fontId="1"/>
  </si>
  <si>
    <t>工事監理日誌</t>
    <phoneticPr fontId="1"/>
  </si>
  <si>
    <t>出勤簿</t>
    <phoneticPr fontId="1"/>
  </si>
  <si>
    <t>※　資格が確認出来る資料（免許証の写し等）を添付すること。</t>
    <phoneticPr fontId="1"/>
  </si>
  <si>
    <t>※　資格が証明する資料（免許証の写し等）を添付すること。</t>
    <rPh sb="5" eb="7">
      <t>ショウメイ</t>
    </rPh>
    <rPh sb="9" eb="11">
      <t>シリョウ</t>
    </rPh>
    <phoneticPr fontId="1"/>
  </si>
  <si>
    <t xml:space="preserve"> 下請業者</t>
    <rPh sb="1" eb="3">
      <t>シタウ</t>
    </rPh>
    <rPh sb="3" eb="5">
      <t>ギョウシャ</t>
    </rPh>
    <phoneticPr fontId="1"/>
  </si>
  <si>
    <t>工 事 監 理 委 託 関 係 様 式 集</t>
    <phoneticPr fontId="1"/>
  </si>
  <si>
    <t xml:space="preserve">  工事監理委託受注者は、工事監理業務委託仕様書に基づき適正な施工監理を実施するとともに、次の書類を病院担当者に提出すること。</t>
    <phoneticPr fontId="1"/>
  </si>
  <si>
    <t>工事の着工とともに監理業務が開始となることから、着工日に提出すること。</t>
    <phoneticPr fontId="1"/>
  </si>
  <si>
    <t>建築・電気・機械ごとの担当者を経歴書及び免許証の写しとともに提出すること。</t>
    <phoneticPr fontId="1"/>
  </si>
  <si>
    <t>本業務の実施計画を工事監理業務委託仕様書に基づき作成し、病院担当者に提出すること。</t>
    <phoneticPr fontId="1"/>
  </si>
  <si>
    <t>病院との協議等の記録、施工業者との打合せ、定例会議の議事を記録すること。</t>
    <phoneticPr fontId="1"/>
  </si>
  <si>
    <t>工　事　監　理　業　務　開　始　届</t>
    <phoneticPr fontId="1"/>
  </si>
  <si>
    <t>（発注者として重要な工事監理項目としている監理の実施方針）</t>
    <phoneticPr fontId="1"/>
  </si>
  <si>
    <t>（受注者として特に重点をおいて実施する業務）</t>
    <phoneticPr fontId="1"/>
  </si>
  <si>
    <t>（現場定例会議開催に係る事項）</t>
    <phoneticPr fontId="1"/>
  </si>
  <si>
    <t>下記の工事が完成し、管理技術者等による下検査を下記のとおり行いましたので</t>
    <phoneticPr fontId="1"/>
  </si>
  <si>
    <t xml:space="preserve"> 報告致します。</t>
    <phoneticPr fontId="1"/>
  </si>
  <si>
    <t>（うち取引に係る消費税額及び地方税額</t>
    <phoneticPr fontId="1"/>
  </si>
  <si>
    <t>・</t>
    <phoneticPr fontId="5"/>
  </si>
  <si>
    <t>コンクリート工事　　　　○○○○㈱</t>
    <phoneticPr fontId="5"/>
  </si>
  <si>
    <t>左官工事              　○○○○㈱</t>
    <phoneticPr fontId="5"/>
  </si>
  <si>
    <t>鉄筋工事                ○○○○㈱</t>
    <phoneticPr fontId="5"/>
  </si>
  <si>
    <t>電気設備工事          　○○○○㈱</t>
    <phoneticPr fontId="5"/>
  </si>
  <si>
    <t>機械設備工事          　○○○○㈱</t>
    <phoneticPr fontId="5"/>
  </si>
  <si>
    <t>・</t>
    <phoneticPr fontId="5"/>
  </si>
  <si>
    <t>○○棟１階・・・コンクリート打ち完了</t>
    <rPh sb="2" eb="3">
      <t>ムネ</t>
    </rPh>
    <rPh sb="4" eb="5">
      <t>カイ</t>
    </rPh>
    <rPh sb="14" eb="15">
      <t>ウ</t>
    </rPh>
    <rPh sb="16" eb="18">
      <t>カンリョウ</t>
    </rPh>
    <phoneticPr fontId="5"/>
  </si>
  <si>
    <t>○○棟２階・・・型枠工事施工中</t>
    <rPh sb="2" eb="3">
      <t>ムネ</t>
    </rPh>
    <rPh sb="4" eb="5">
      <t>カイ</t>
    </rPh>
    <rPh sb="8" eb="10">
      <t>カタワク</t>
    </rPh>
    <rPh sb="10" eb="12">
      <t>コウジ</t>
    </rPh>
    <rPh sb="12" eb="14">
      <t>セコウ</t>
    </rPh>
    <rPh sb="14" eb="15">
      <t>ナカ</t>
    </rPh>
    <phoneticPr fontId="5"/>
  </si>
  <si>
    <t>第５回月例打合せ</t>
    <rPh sb="0" eb="1">
      <t>ダイ</t>
    </rPh>
    <rPh sb="2" eb="3">
      <t>カイ</t>
    </rPh>
    <rPh sb="3" eb="5">
      <t>ゲツレイ</t>
    </rPh>
    <rPh sb="5" eb="7">
      <t>ウチアワ</t>
    </rPh>
    <phoneticPr fontId="5"/>
  </si>
  <si>
    <t>３階部分空調設備について</t>
    <phoneticPr fontId="5"/>
  </si>
  <si>
    <t>色彩計画</t>
    <phoneticPr fontId="5"/>
  </si>
  <si>
    <t>仮設病棟について</t>
    <phoneticPr fontId="5"/>
  </si>
  <si>
    <t>検査棟渡り廊下について</t>
    <phoneticPr fontId="5"/>
  </si>
  <si>
    <t>お盆休暇中の警備について</t>
    <phoneticPr fontId="5"/>
  </si>
  <si>
    <t>例）電気設備、機械設備の担当技術者業務</t>
    <rPh sb="0" eb="1">
      <t>レイ</t>
    </rPh>
    <rPh sb="2" eb="4">
      <t>デンキ</t>
    </rPh>
    <rPh sb="4" eb="6">
      <t>セツビ</t>
    </rPh>
    <rPh sb="7" eb="9">
      <t>キカイ</t>
    </rPh>
    <rPh sb="9" eb="11">
      <t>セツビ</t>
    </rPh>
    <rPh sb="12" eb="14">
      <t>タントウ</t>
    </rPh>
    <rPh sb="14" eb="17">
      <t>ギジュツシャ</t>
    </rPh>
    <rPh sb="17" eb="19">
      <t>ギョウム</t>
    </rPh>
    <phoneticPr fontId="1"/>
  </si>
  <si>
    <t>下　検　査　報　告　書</t>
    <rPh sb="0" eb="1">
      <t>シタ</t>
    </rPh>
    <rPh sb="2" eb="3">
      <t>ケン</t>
    </rPh>
    <rPh sb="4" eb="5">
      <t>サ</t>
    </rPh>
    <rPh sb="6" eb="7">
      <t>ホウ</t>
    </rPh>
    <rPh sb="8" eb="9">
      <t>コク</t>
    </rPh>
    <rPh sb="10" eb="11">
      <t>ショ</t>
    </rPh>
    <phoneticPr fontId="1"/>
  </si>
  <si>
    <t>工事進捗状況報告書</t>
    <rPh sb="0" eb="2">
      <t>コウジ</t>
    </rPh>
    <rPh sb="2" eb="4">
      <t>シンチョク</t>
    </rPh>
    <rPh sb="4" eb="6">
      <t>ジョウキョウ</t>
    </rPh>
    <rPh sb="6" eb="9">
      <t>ホウコクショ</t>
    </rPh>
    <phoneticPr fontId="1"/>
  </si>
  <si>
    <t>殿</t>
    <rPh sb="0" eb="1">
      <t>ドノ</t>
    </rPh>
    <phoneticPr fontId="1"/>
  </si>
  <si>
    <t>工事進捗状況報告書</t>
    <rPh sb="0" eb="2">
      <t>コウジ</t>
    </rPh>
    <rPh sb="2" eb="4">
      <t>シンチョク</t>
    </rPh>
    <rPh sb="4" eb="6">
      <t>ジョウキョウ</t>
    </rPh>
    <rPh sb="6" eb="9">
      <t>ホウコクショ</t>
    </rPh>
    <phoneticPr fontId="1"/>
  </si>
  <si>
    <t>記</t>
    <phoneticPr fontId="1"/>
  </si>
  <si>
    <t>１．</t>
    <phoneticPr fontId="1"/>
  </si>
  <si>
    <t>工事名</t>
    <rPh sb="0" eb="2">
      <t>コウジ</t>
    </rPh>
    <rPh sb="2" eb="3">
      <t>メイ</t>
    </rPh>
    <phoneticPr fontId="1"/>
  </si>
  <si>
    <t>２．</t>
  </si>
  <si>
    <t>計画</t>
    <rPh sb="0" eb="2">
      <t>ケイカク</t>
    </rPh>
    <phoneticPr fontId="1"/>
  </si>
  <si>
    <t>実施</t>
    <rPh sb="0" eb="2">
      <t>ジッシ</t>
    </rPh>
    <phoneticPr fontId="1"/>
  </si>
  <si>
    <t>建築</t>
    <rPh sb="0" eb="2">
      <t>ケンチク</t>
    </rPh>
    <phoneticPr fontId="1"/>
  </si>
  <si>
    <t>％</t>
    <phoneticPr fontId="1"/>
  </si>
  <si>
    <t>％</t>
    <phoneticPr fontId="1"/>
  </si>
  <si>
    <t>電気設備</t>
    <rPh sb="0" eb="2">
      <t>デンキ</t>
    </rPh>
    <rPh sb="2" eb="4">
      <t>セツビ</t>
    </rPh>
    <phoneticPr fontId="1"/>
  </si>
  <si>
    <t>機械設備</t>
    <rPh sb="0" eb="2">
      <t>キカイ</t>
    </rPh>
    <rPh sb="2" eb="4">
      <t>セツビ</t>
    </rPh>
    <phoneticPr fontId="1"/>
  </si>
  <si>
    <t>全体</t>
    <rPh sb="0" eb="2">
      <t>ゼンタイ</t>
    </rPh>
    <phoneticPr fontId="1"/>
  </si>
  <si>
    <t>３．</t>
    <phoneticPr fontId="1"/>
  </si>
  <si>
    <t>工 事 費 増 減 の 状 況</t>
    <rPh sb="0" eb="1">
      <t>コウ</t>
    </rPh>
    <rPh sb="2" eb="3">
      <t>コト</t>
    </rPh>
    <rPh sb="4" eb="5">
      <t>ヒ</t>
    </rPh>
    <rPh sb="6" eb="7">
      <t>ゾウ</t>
    </rPh>
    <rPh sb="8" eb="9">
      <t>ゲン</t>
    </rPh>
    <rPh sb="12" eb="13">
      <t>ジョウ</t>
    </rPh>
    <rPh sb="14" eb="15">
      <t>キョウ</t>
    </rPh>
    <phoneticPr fontId="1"/>
  </si>
  <si>
    <t>４．</t>
    <phoneticPr fontId="1"/>
  </si>
  <si>
    <t>添付資料</t>
    <rPh sb="0" eb="2">
      <t>テンプ</t>
    </rPh>
    <rPh sb="2" eb="4">
      <t>シリョウ</t>
    </rPh>
    <phoneticPr fontId="1"/>
  </si>
  <si>
    <t>・</t>
    <phoneticPr fontId="1"/>
  </si>
  <si>
    <t>工事進捗状況確認報告書（毎月第３月曜日に提出すること）</t>
    <rPh sb="0" eb="2">
      <t>コウジ</t>
    </rPh>
    <rPh sb="2" eb="4">
      <t>シンチョク</t>
    </rPh>
    <rPh sb="4" eb="6">
      <t>ジョウキョウ</t>
    </rPh>
    <rPh sb="6" eb="8">
      <t>カクニン</t>
    </rPh>
    <rPh sb="8" eb="11">
      <t>ホウコクショ</t>
    </rPh>
    <rPh sb="12" eb="14">
      <t>マイツキ</t>
    </rPh>
    <rPh sb="14" eb="15">
      <t>ダイ</t>
    </rPh>
    <rPh sb="16" eb="17">
      <t>ゲツ</t>
    </rPh>
    <rPh sb="17" eb="19">
      <t>ヨウビ</t>
    </rPh>
    <rPh sb="20" eb="22">
      <t>テイシュツ</t>
    </rPh>
    <phoneticPr fontId="1"/>
  </si>
  <si>
    <t>・</t>
    <phoneticPr fontId="1"/>
  </si>
  <si>
    <t>工事進捗状況報告書（毎月第１・３月曜日に提出すること）</t>
    <rPh sb="0" eb="2">
      <t>コウジ</t>
    </rPh>
    <rPh sb="2" eb="4">
      <t>シンチョク</t>
    </rPh>
    <rPh sb="4" eb="6">
      <t>ジョウキョウ</t>
    </rPh>
    <rPh sb="6" eb="9">
      <t>ホウコクショ</t>
    </rPh>
    <rPh sb="10" eb="12">
      <t>マイツキ</t>
    </rPh>
    <rPh sb="12" eb="13">
      <t>ダイ</t>
    </rPh>
    <rPh sb="16" eb="19">
      <t>ゲツヨウビ</t>
    </rPh>
    <rPh sb="20" eb="22">
      <t>テイシュツ</t>
    </rPh>
    <phoneticPr fontId="1"/>
  </si>
  <si>
    <t>・</t>
    <phoneticPr fontId="1"/>
  </si>
  <si>
    <t>工事状況写真（毎月第１・３月曜日に提出すること）</t>
    <rPh sb="0" eb="2">
      <t>コウジ</t>
    </rPh>
    <rPh sb="2" eb="4">
      <t>ジョウキョウ</t>
    </rPh>
    <rPh sb="4" eb="6">
      <t>シャシン</t>
    </rPh>
    <rPh sb="7" eb="9">
      <t>マイツキ</t>
    </rPh>
    <rPh sb="9" eb="10">
      <t>ダイ</t>
    </rPh>
    <rPh sb="13" eb="16">
      <t>ゲツヨウビ</t>
    </rPh>
    <rPh sb="17" eb="19">
      <t>テイシュツ</t>
    </rPh>
    <phoneticPr fontId="1"/>
  </si>
  <si>
    <t>全体工事工程表（第１回目のみの提出とし、変更があれば提出すること）</t>
    <rPh sb="0" eb="2">
      <t>ゼンタイ</t>
    </rPh>
    <rPh sb="2" eb="4">
      <t>コウジ</t>
    </rPh>
    <rPh sb="4" eb="7">
      <t>コウテイヒョウ</t>
    </rPh>
    <rPh sb="8" eb="9">
      <t>ダイ</t>
    </rPh>
    <rPh sb="10" eb="11">
      <t>カイ</t>
    </rPh>
    <rPh sb="11" eb="12">
      <t>メ</t>
    </rPh>
    <rPh sb="15" eb="17">
      <t>テイシュツ</t>
    </rPh>
    <rPh sb="20" eb="22">
      <t>ヘンコウ</t>
    </rPh>
    <rPh sb="26" eb="28">
      <t>テイシュツ</t>
    </rPh>
    <phoneticPr fontId="1"/>
  </si>
  <si>
    <t>月間工程表（毎月第３月曜日の報告の際に翌月分を提出すること）</t>
    <rPh sb="0" eb="2">
      <t>ゲッカン</t>
    </rPh>
    <rPh sb="2" eb="5">
      <t>コウテイヒョウ</t>
    </rPh>
    <rPh sb="6" eb="8">
      <t>マイツキ</t>
    </rPh>
    <rPh sb="8" eb="9">
      <t>ダイ</t>
    </rPh>
    <rPh sb="10" eb="11">
      <t>ゲツ</t>
    </rPh>
    <rPh sb="11" eb="13">
      <t>ヨウビ</t>
    </rPh>
    <rPh sb="14" eb="16">
      <t>ホウコク</t>
    </rPh>
    <rPh sb="17" eb="18">
      <t>サイ</t>
    </rPh>
    <rPh sb="19" eb="20">
      <t>ヨク</t>
    </rPh>
    <rPh sb="20" eb="22">
      <t>ツキブン</t>
    </rPh>
    <rPh sb="23" eb="25">
      <t>テイシュツ</t>
    </rPh>
    <phoneticPr fontId="1"/>
  </si>
  <si>
    <t>工事進捗状況確認報告書</t>
    <rPh sb="0" eb="2">
      <t>コウジ</t>
    </rPh>
    <rPh sb="2" eb="4">
      <t>シンチョク</t>
    </rPh>
    <rPh sb="4" eb="6">
      <t>ジョウキョウ</t>
    </rPh>
    <rPh sb="6" eb="8">
      <t>カクニン</t>
    </rPh>
    <rPh sb="8" eb="11">
      <t>ホウコクショ</t>
    </rPh>
    <phoneticPr fontId="1"/>
  </si>
  <si>
    <t>監理事務所名</t>
    <rPh sb="0" eb="2">
      <t>カンリ</t>
    </rPh>
    <rPh sb="2" eb="5">
      <t>ジムショ</t>
    </rPh>
    <rPh sb="5" eb="6">
      <t>ナ</t>
    </rPh>
    <phoneticPr fontId="1"/>
  </si>
  <si>
    <t>記入者　氏名</t>
    <rPh sb="0" eb="3">
      <t>キニュウシャ</t>
    </rPh>
    <rPh sb="4" eb="6">
      <t>シメイ</t>
    </rPh>
    <phoneticPr fontId="1"/>
  </si>
  <si>
    <t>役職名</t>
    <rPh sb="0" eb="2">
      <t>ヤクショク</t>
    </rPh>
    <rPh sb="2" eb="3">
      <t>ナ</t>
    </rPh>
    <phoneticPr fontId="1"/>
  </si>
  <si>
    <t>報告年月日</t>
    <rPh sb="0" eb="2">
      <t>ホウコク</t>
    </rPh>
    <rPh sb="2" eb="3">
      <t>ネン</t>
    </rPh>
    <rPh sb="3" eb="4">
      <t>ツキ</t>
    </rPh>
    <rPh sb="4" eb="5">
      <t>ヒ</t>
    </rPh>
    <phoneticPr fontId="1"/>
  </si>
  <si>
    <t>病　院　名</t>
    <rPh sb="0" eb="1">
      <t>ビョウ</t>
    </rPh>
    <rPh sb="2" eb="3">
      <t>イン</t>
    </rPh>
    <rPh sb="4" eb="5">
      <t>メイ</t>
    </rPh>
    <phoneticPr fontId="1"/>
  </si>
  <si>
    <t>工　事　名</t>
    <rPh sb="0" eb="1">
      <t>コウ</t>
    </rPh>
    <rPh sb="2" eb="3">
      <t>コト</t>
    </rPh>
    <rPh sb="4" eb="5">
      <t>メイ</t>
    </rPh>
    <phoneticPr fontId="1"/>
  </si>
  <si>
    <t>予定工程との差（遅れている場合＋○日、進んでいる場合－○日）</t>
    <rPh sb="0" eb="2">
      <t>ヨテイ</t>
    </rPh>
    <rPh sb="2" eb="4">
      <t>コウテイ</t>
    </rPh>
    <rPh sb="6" eb="7">
      <t>サ</t>
    </rPh>
    <rPh sb="8" eb="9">
      <t>オク</t>
    </rPh>
    <rPh sb="13" eb="15">
      <t>バアイ</t>
    </rPh>
    <rPh sb="17" eb="18">
      <t>ニチ</t>
    </rPh>
    <rPh sb="19" eb="20">
      <t>スス</t>
    </rPh>
    <rPh sb="24" eb="26">
      <t>バアイ</t>
    </rPh>
    <rPh sb="28" eb="29">
      <t>ニチ</t>
    </rPh>
    <phoneticPr fontId="1"/>
  </si>
  <si>
    <t>遅れている場合の原因</t>
    <rPh sb="0" eb="1">
      <t>オク</t>
    </rPh>
    <rPh sb="5" eb="7">
      <t>バアイ</t>
    </rPh>
    <rPh sb="8" eb="10">
      <t>ゲンイン</t>
    </rPh>
    <phoneticPr fontId="1"/>
  </si>
  <si>
    <t>※遅れを取り戻す場合はその方法</t>
    <rPh sb="1" eb="2">
      <t>オク</t>
    </rPh>
    <rPh sb="4" eb="5">
      <t>ト</t>
    </rPh>
    <rPh sb="6" eb="7">
      <t>モド</t>
    </rPh>
    <rPh sb="8" eb="10">
      <t>バアイ</t>
    </rPh>
    <rPh sb="13" eb="15">
      <t>ホウホウ</t>
    </rPh>
    <phoneticPr fontId="1"/>
  </si>
  <si>
    <t>検査予定日</t>
    <rPh sb="0" eb="2">
      <t>ケンサ</t>
    </rPh>
    <rPh sb="2" eb="5">
      <t>ヨテイビ</t>
    </rPh>
    <phoneticPr fontId="1"/>
  </si>
  <si>
    <t>　・部分完成</t>
    <rPh sb="2" eb="4">
      <t>ブブン</t>
    </rPh>
    <rPh sb="4" eb="6">
      <t>カンセイ</t>
    </rPh>
    <phoneticPr fontId="1"/>
  </si>
  <si>
    <t>　・完成</t>
    <rPh sb="2" eb="4">
      <t>カンセイ</t>
    </rPh>
    <phoneticPr fontId="1"/>
  </si>
  <si>
    <t>工期変更</t>
    <rPh sb="0" eb="2">
      <t>コウキ</t>
    </rPh>
    <rPh sb="2" eb="4">
      <t>ヘンコウ</t>
    </rPh>
    <phoneticPr fontId="1"/>
  </si>
  <si>
    <t>→</t>
    <phoneticPr fontId="1"/>
  </si>
  <si>
    <t>→</t>
    <phoneticPr fontId="1"/>
  </si>
  <si>
    <t>※　分離発注工事はそれぞれ記入するのではなく、1つの工事として記入してください。</t>
    <rPh sb="2" eb="4">
      <t>ブンリ</t>
    </rPh>
    <rPh sb="4" eb="6">
      <t>ハッチュウ</t>
    </rPh>
    <rPh sb="6" eb="8">
      <t>コウジ</t>
    </rPh>
    <rPh sb="13" eb="15">
      <t>キニュウ</t>
    </rPh>
    <rPh sb="26" eb="28">
      <t>コウジ</t>
    </rPh>
    <rPh sb="31" eb="33">
      <t>キニュウ</t>
    </rPh>
    <phoneticPr fontId="1"/>
  </si>
  <si>
    <t>※　遅延している場合の原因、遅れの取り戻し方法、工期変更については、</t>
    <phoneticPr fontId="1"/>
  </si>
  <si>
    <r>
      <t>　　該当する場合のみ記入し、</t>
    </r>
    <r>
      <rPr>
        <sz val="11"/>
        <color indexed="10"/>
        <rFont val="HGｺﾞｼｯｸM"/>
        <family val="3"/>
        <charset val="128"/>
      </rPr>
      <t>該当しないときは「該当なし」</t>
    </r>
    <r>
      <rPr>
        <sz val="11"/>
        <color indexed="8"/>
        <rFont val="HGｺﾞｼｯｸM"/>
        <family val="3"/>
        <charset val="128"/>
      </rPr>
      <t>と記入してください。</t>
    </r>
    <rPh sb="2" eb="4">
      <t>ガイトウ</t>
    </rPh>
    <rPh sb="6" eb="8">
      <t>バアイ</t>
    </rPh>
    <rPh sb="10" eb="12">
      <t>キニュウ</t>
    </rPh>
    <rPh sb="14" eb="16">
      <t>ガイトウ</t>
    </rPh>
    <rPh sb="23" eb="25">
      <t>ガイトウ</t>
    </rPh>
    <rPh sb="29" eb="31">
      <t>キニュウ</t>
    </rPh>
    <phoneticPr fontId="1"/>
  </si>
  <si>
    <t>※　部分完成が複数ある場合は、欄を追加し、どの部分か分かるように記入して</t>
    <rPh sb="2" eb="4">
      <t>ブブン</t>
    </rPh>
    <rPh sb="4" eb="6">
      <t>カンセイ</t>
    </rPh>
    <rPh sb="7" eb="9">
      <t>フクスウ</t>
    </rPh>
    <rPh sb="11" eb="13">
      <t>バアイ</t>
    </rPh>
    <rPh sb="15" eb="16">
      <t>ラン</t>
    </rPh>
    <rPh sb="17" eb="19">
      <t>ツイカ</t>
    </rPh>
    <rPh sb="23" eb="25">
      <t>ブブン</t>
    </rPh>
    <rPh sb="26" eb="27">
      <t>ワ</t>
    </rPh>
    <rPh sb="32" eb="34">
      <t>キニュウ</t>
    </rPh>
    <phoneticPr fontId="1"/>
  </si>
  <si>
    <t>　　ください。</t>
    <phoneticPr fontId="1"/>
  </si>
  <si>
    <t>工  事  進  捗  状  況  報  告  書</t>
    <phoneticPr fontId="1"/>
  </si>
  <si>
    <t>現場代理人</t>
    <phoneticPr fontId="1"/>
  </si>
  <si>
    <t>請負代金額</t>
    <rPh sb="0" eb="2">
      <t>ウケオイ</t>
    </rPh>
    <rPh sb="2" eb="4">
      <t>ダイキン</t>
    </rPh>
    <rPh sb="4" eb="5">
      <t>ガク</t>
    </rPh>
    <phoneticPr fontId="1"/>
  </si>
  <si>
    <t>工事期間</t>
  </si>
  <si>
    <t>着工</t>
    <rPh sb="0" eb="2">
      <t>チャッコウ</t>
    </rPh>
    <phoneticPr fontId="1"/>
  </si>
  <si>
    <t>完成</t>
    <rPh sb="0" eb="2">
      <t>カンセイ</t>
    </rPh>
    <phoneticPr fontId="1"/>
  </si>
  <si>
    <t>部分完成</t>
    <rPh sb="0" eb="2">
      <t>ブブン</t>
    </rPh>
    <rPh sb="1" eb="2">
      <t>ブン</t>
    </rPh>
    <rPh sb="2" eb="4">
      <t>カンセイ</t>
    </rPh>
    <phoneticPr fontId="1"/>
  </si>
  <si>
    <t xml:space="preserve">完成まであと </t>
    <rPh sb="0" eb="2">
      <t>カンセイ</t>
    </rPh>
    <phoneticPr fontId="18"/>
  </si>
  <si>
    <t>（予定工程との差              日）</t>
    <rPh sb="1" eb="3">
      <t>ヨテイ</t>
    </rPh>
    <rPh sb="3" eb="5">
      <t>コウテイ</t>
    </rPh>
    <rPh sb="7" eb="8">
      <t>サ</t>
    </rPh>
    <rPh sb="22" eb="23">
      <t>ニチ</t>
    </rPh>
    <phoneticPr fontId="18"/>
  </si>
  <si>
    <t>日）</t>
    <rPh sb="0" eb="1">
      <t>ニチ</t>
    </rPh>
    <phoneticPr fontId="1"/>
  </si>
  <si>
    <t xml:space="preserve">            　　　　　　　月日
工事区分及び規模</t>
    <phoneticPr fontId="1"/>
  </si>
  <si>
    <t>建築工事</t>
    <rPh sb="0" eb="2">
      <t>ケンチク</t>
    </rPh>
    <rPh sb="2" eb="4">
      <t>コウジ</t>
    </rPh>
    <phoneticPr fontId="1"/>
  </si>
  <si>
    <t>予定</t>
    <rPh sb="0" eb="2">
      <t>ヨテイ</t>
    </rPh>
    <phoneticPr fontId="1"/>
  </si>
  <si>
    <t>実績</t>
    <rPh sb="0" eb="2">
      <t>ジッセキ</t>
    </rPh>
    <phoneticPr fontId="1"/>
  </si>
  <si>
    <t>躯体</t>
    <rPh sb="0" eb="1">
      <t>ク</t>
    </rPh>
    <rPh sb="1" eb="2">
      <t>タイ</t>
    </rPh>
    <phoneticPr fontId="1"/>
  </si>
  <si>
    <t>仕上</t>
    <rPh sb="0" eb="2">
      <t>シア</t>
    </rPh>
    <phoneticPr fontId="1"/>
  </si>
  <si>
    <t>電気設備
工事</t>
    <rPh sb="0" eb="2">
      <t>デンキ</t>
    </rPh>
    <rPh sb="2" eb="4">
      <t>セツビ</t>
    </rPh>
    <rPh sb="5" eb="7">
      <t>コウジ</t>
    </rPh>
    <phoneticPr fontId="1"/>
  </si>
  <si>
    <t>機械設備
工事</t>
    <rPh sb="0" eb="2">
      <t>キカイ</t>
    </rPh>
    <rPh sb="2" eb="4">
      <t>セツビ</t>
    </rPh>
    <rPh sb="5" eb="7">
      <t>コウジ</t>
    </rPh>
    <phoneticPr fontId="1"/>
  </si>
  <si>
    <t>合  計</t>
    <phoneticPr fontId="1"/>
  </si>
  <si>
    <t>0.0</t>
    <phoneticPr fontId="1"/>
  </si>
  <si>
    <t>完成・既済部分
検査の状況</t>
    <rPh sb="0" eb="2">
      <t>カンセイ</t>
    </rPh>
    <rPh sb="3" eb="5">
      <t>キサイ</t>
    </rPh>
    <rPh sb="5" eb="7">
      <t>ブブン</t>
    </rPh>
    <rPh sb="8" eb="10">
      <t>ケンサ</t>
    </rPh>
    <rPh sb="11" eb="13">
      <t>ジョウキョウ</t>
    </rPh>
    <phoneticPr fontId="1"/>
  </si>
  <si>
    <t>検 査、支 払</t>
  </si>
  <si>
    <t>年   月   日</t>
  </si>
  <si>
    <t>検   査   員</t>
  </si>
  <si>
    <t>支  払  金  額</t>
  </si>
  <si>
    <t>％　</t>
    <phoneticPr fontId="1"/>
  </si>
  <si>
    <t>監督職員</t>
    <rPh sb="0" eb="2">
      <t>カントク</t>
    </rPh>
    <rPh sb="2" eb="4">
      <t>ショクイン</t>
    </rPh>
    <phoneticPr fontId="1"/>
  </si>
  <si>
    <t>担当技術者（建築）</t>
    <rPh sb="0" eb="2">
      <t>タントウ</t>
    </rPh>
    <rPh sb="2" eb="5">
      <t>ギジュツシャ</t>
    </rPh>
    <rPh sb="6" eb="8">
      <t>ケンチク</t>
    </rPh>
    <phoneticPr fontId="1"/>
  </si>
  <si>
    <t>担当技術者（電気）</t>
    <rPh sb="0" eb="2">
      <t>タントウ</t>
    </rPh>
    <rPh sb="2" eb="5">
      <t>ギジュツシャ</t>
    </rPh>
    <rPh sb="6" eb="8">
      <t>デンキ</t>
    </rPh>
    <phoneticPr fontId="1"/>
  </si>
  <si>
    <t>※</t>
    <phoneticPr fontId="1"/>
  </si>
  <si>
    <t>担当技術者（機械）</t>
    <rPh sb="0" eb="2">
      <t>タントウ</t>
    </rPh>
    <rPh sb="2" eb="5">
      <t>ギジュツシャ</t>
    </rPh>
    <rPh sb="6" eb="8">
      <t>キカイ</t>
    </rPh>
    <phoneticPr fontId="1"/>
  </si>
  <si>
    <t>別添により、写真を添付すること。</t>
    <rPh sb="0" eb="2">
      <t>ベッテン</t>
    </rPh>
    <rPh sb="6" eb="8">
      <t>シャシン</t>
    </rPh>
    <rPh sb="9" eb="11">
      <t>テンプ</t>
    </rPh>
    <phoneticPr fontId="1"/>
  </si>
  <si>
    <t>工　事　状　況　写　真</t>
    <rPh sb="0" eb="1">
      <t>コウ</t>
    </rPh>
    <rPh sb="2" eb="3">
      <t>コト</t>
    </rPh>
    <rPh sb="4" eb="5">
      <t>ジョウ</t>
    </rPh>
    <rPh sb="6" eb="7">
      <t>キョウ</t>
    </rPh>
    <rPh sb="8" eb="9">
      <t>シャ</t>
    </rPh>
    <rPh sb="10" eb="11">
      <t>マコト</t>
    </rPh>
    <phoneticPr fontId="1"/>
  </si>
  <si>
    <t>撮影日　：</t>
    <rPh sb="0" eb="2">
      <t>サツエイ</t>
    </rPh>
    <rPh sb="2" eb="3">
      <t>ヒ</t>
    </rPh>
    <phoneticPr fontId="1"/>
  </si>
  <si>
    <t>撮影箇所　：</t>
    <rPh sb="0" eb="2">
      <t>サツエイ</t>
    </rPh>
    <rPh sb="2" eb="4">
      <t>カショ</t>
    </rPh>
    <phoneticPr fontId="1"/>
  </si>
  <si>
    <t>全体の業務工程計画表は業務計画書に添付、月間工事監理計画表は、月例会議時に病院担当者に提出すること。</t>
    <phoneticPr fontId="1"/>
  </si>
  <si>
    <t>月間工事監理計画表</t>
    <phoneticPr fontId="1"/>
  </si>
  <si>
    <t>工事監理計画表</t>
    <rPh sb="0" eb="2">
      <t>コウジ</t>
    </rPh>
    <rPh sb="2" eb="4">
      <t>カンリ</t>
    </rPh>
    <rPh sb="4" eb="7">
      <t>ケイカクヒョウ</t>
    </rPh>
    <phoneticPr fontId="5"/>
  </si>
  <si>
    <t>⑤受変電設備工事（停復電動作フローに影響を与えるもの）</t>
    <rPh sb="1" eb="4">
      <t>ジュヘンデン</t>
    </rPh>
    <rPh sb="4" eb="6">
      <t>セツビ</t>
    </rPh>
    <rPh sb="6" eb="8">
      <t>コウジ</t>
    </rPh>
    <rPh sb="9" eb="10">
      <t>テイ</t>
    </rPh>
    <rPh sb="10" eb="11">
      <t>フク</t>
    </rPh>
    <rPh sb="11" eb="12">
      <t>デン</t>
    </rPh>
    <rPh sb="12" eb="14">
      <t>ドウサ</t>
    </rPh>
    <rPh sb="18" eb="20">
      <t>エイキョウ</t>
    </rPh>
    <rPh sb="21" eb="22">
      <t>アタ</t>
    </rPh>
    <phoneticPr fontId="1"/>
  </si>
  <si>
    <t>⑥医療用接地配線設備工事</t>
    <rPh sb="1" eb="4">
      <t>イリョウヨウ</t>
    </rPh>
    <rPh sb="4" eb="6">
      <t>セッチ</t>
    </rPh>
    <rPh sb="6" eb="8">
      <t>ハイセン</t>
    </rPh>
    <rPh sb="8" eb="10">
      <t>セツビ</t>
    </rPh>
    <rPh sb="10" eb="12">
      <t>コウジ</t>
    </rPh>
    <phoneticPr fontId="5"/>
  </si>
  <si>
    <t>⑦医療用非接地配線設備工事（アイソレーションシステム）</t>
    <rPh sb="1" eb="4">
      <t>イリョウヨウ</t>
    </rPh>
    <rPh sb="4" eb="5">
      <t>ヒ</t>
    </rPh>
    <rPh sb="5" eb="7">
      <t>セッチ</t>
    </rPh>
    <rPh sb="7" eb="9">
      <t>ハイセン</t>
    </rPh>
    <rPh sb="9" eb="11">
      <t>セツビ</t>
    </rPh>
    <rPh sb="11" eb="13">
      <t>コウジ</t>
    </rPh>
    <phoneticPr fontId="5"/>
  </si>
  <si>
    <t>⑧医療ガス設備及び余剰麻酔ガス排出設備工事</t>
    <rPh sb="1" eb="3">
      <t>イリョウ</t>
    </rPh>
    <rPh sb="5" eb="7">
      <t>セツビ</t>
    </rPh>
    <rPh sb="7" eb="8">
      <t>オヨ</t>
    </rPh>
    <rPh sb="9" eb="11">
      <t>ヨジョウ</t>
    </rPh>
    <rPh sb="11" eb="13">
      <t>マスイ</t>
    </rPh>
    <rPh sb="15" eb="17">
      <t>ハイシュツ</t>
    </rPh>
    <rPh sb="17" eb="19">
      <t>セツビ</t>
    </rPh>
    <rPh sb="19" eb="21">
      <t>コウジ</t>
    </rPh>
    <phoneticPr fontId="5"/>
  </si>
  <si>
    <t>⑨都市ガス設備及び液化石油ガス（プロパンガス等）設備工事</t>
    <rPh sb="1" eb="3">
      <t>トシ</t>
    </rPh>
    <rPh sb="5" eb="7">
      <t>セツビ</t>
    </rPh>
    <rPh sb="7" eb="8">
      <t>オヨ</t>
    </rPh>
    <rPh sb="9" eb="11">
      <t>エキカ</t>
    </rPh>
    <rPh sb="11" eb="13">
      <t>セキユ</t>
    </rPh>
    <rPh sb="22" eb="23">
      <t>トウ</t>
    </rPh>
    <rPh sb="24" eb="26">
      <t>セツビ</t>
    </rPh>
    <rPh sb="26" eb="28">
      <t>コウジ</t>
    </rPh>
    <phoneticPr fontId="5"/>
  </si>
  <si>
    <t>⑩不活性ガス消火設備及びハロゲン化物消火設備工事</t>
    <rPh sb="1" eb="2">
      <t>フ</t>
    </rPh>
    <rPh sb="2" eb="4">
      <t>カッセイ</t>
    </rPh>
    <rPh sb="6" eb="8">
      <t>ショウカ</t>
    </rPh>
    <rPh sb="8" eb="10">
      <t>セツビ</t>
    </rPh>
    <rPh sb="10" eb="11">
      <t>オヨ</t>
    </rPh>
    <rPh sb="18" eb="20">
      <t>ショウカ</t>
    </rPh>
    <rPh sb="20" eb="22">
      <t>セツビ</t>
    </rPh>
    <rPh sb="22" eb="24">
      <t>コウジ</t>
    </rPh>
    <phoneticPr fontId="5"/>
  </si>
  <si>
    <t>⑪その他これらに類する工事</t>
    <rPh sb="3" eb="4">
      <t>タ</t>
    </rPh>
    <rPh sb="8" eb="9">
      <t>ルイ</t>
    </rPh>
    <rPh sb="11" eb="13">
      <t>コウジ</t>
    </rPh>
    <phoneticPr fontId="5"/>
  </si>
  <si>
    <t>修　補　確　認　報　告　書</t>
    <rPh sb="0" eb="1">
      <t>オサム</t>
    </rPh>
    <rPh sb="2" eb="3">
      <t>ホ</t>
    </rPh>
    <rPh sb="4" eb="5">
      <t>アキラ</t>
    </rPh>
    <rPh sb="6" eb="7">
      <t>シノブ</t>
    </rPh>
    <rPh sb="8" eb="9">
      <t>ホウ</t>
    </rPh>
    <rPh sb="10" eb="11">
      <t>コク</t>
    </rPh>
    <rPh sb="12" eb="13">
      <t>ショ</t>
    </rPh>
    <phoneticPr fontId="1"/>
  </si>
  <si>
    <t>（注）１．新管理技術者等の記入様式は管理技術者届及び担当技術者届に準ずる。</t>
    <rPh sb="1" eb="2">
      <t>チュウ</t>
    </rPh>
    <rPh sb="5" eb="6">
      <t>シン</t>
    </rPh>
    <rPh sb="6" eb="8">
      <t>カンリ</t>
    </rPh>
    <rPh sb="8" eb="11">
      <t>ギジュツシャ</t>
    </rPh>
    <rPh sb="11" eb="12">
      <t>トウ</t>
    </rPh>
    <rPh sb="13" eb="15">
      <t>キニュウ</t>
    </rPh>
    <rPh sb="15" eb="17">
      <t>ヨウシキ</t>
    </rPh>
    <rPh sb="18" eb="20">
      <t>カンリ</t>
    </rPh>
    <rPh sb="20" eb="22">
      <t>ギジュツ</t>
    </rPh>
    <rPh sb="22" eb="23">
      <t>シャ</t>
    </rPh>
    <rPh sb="23" eb="24">
      <t>トド</t>
    </rPh>
    <rPh sb="24" eb="25">
      <t>オヨ</t>
    </rPh>
    <rPh sb="26" eb="28">
      <t>タントウ</t>
    </rPh>
    <rPh sb="28" eb="31">
      <t>ギジュツシャ</t>
    </rPh>
    <rPh sb="31" eb="32">
      <t>トド</t>
    </rPh>
    <rPh sb="33" eb="34">
      <t>ジュン</t>
    </rPh>
    <phoneticPr fontId="1"/>
  </si>
  <si>
    <t>※「資格者証（写し）」及び管理技術者届・担当技術者届を添付する。</t>
    <rPh sb="2" eb="4">
      <t>シカク</t>
    </rPh>
    <rPh sb="4" eb="5">
      <t>シャ</t>
    </rPh>
    <rPh sb="5" eb="6">
      <t>ショウ</t>
    </rPh>
    <rPh sb="7" eb="8">
      <t>ウツ</t>
    </rPh>
    <rPh sb="11" eb="12">
      <t>オヨ</t>
    </rPh>
    <rPh sb="27" eb="29">
      <t>テンプ</t>
    </rPh>
    <phoneticPr fontId="1"/>
  </si>
  <si>
    <t>作業内容</t>
    <rPh sb="0" eb="2">
      <t>サギョウ</t>
    </rPh>
    <rPh sb="2" eb="4">
      <t>ナイヨウ</t>
    </rPh>
    <phoneticPr fontId="1"/>
  </si>
  <si>
    <t>＊入札時に表明した担当者を変更する場合も全て提出すること。</t>
    <rPh sb="1" eb="4">
      <t>ニュウサツジ</t>
    </rPh>
    <rPh sb="5" eb="7">
      <t>ヒョウメイ</t>
    </rPh>
    <rPh sb="9" eb="11">
      <t>タントウ</t>
    </rPh>
    <rPh sb="11" eb="12">
      <t>シャ</t>
    </rPh>
    <rPh sb="13" eb="15">
      <t>ヘンコウ</t>
    </rPh>
    <rPh sb="17" eb="19">
      <t>バアイ</t>
    </rPh>
    <rPh sb="20" eb="21">
      <t>スベ</t>
    </rPh>
    <rPh sb="22" eb="24">
      <t>テイシュツ</t>
    </rPh>
    <phoneticPr fontId="30"/>
  </si>
  <si>
    <t>取扱説明・メンテ一覧表の確認をしたか。</t>
    <rPh sb="0" eb="2">
      <t>トリアツカイ</t>
    </rPh>
    <rPh sb="2" eb="4">
      <t>セツメイ</t>
    </rPh>
    <rPh sb="8" eb="11">
      <t>イチランヒョウ</t>
    </rPh>
    <rPh sb="12" eb="14">
      <t>カクニン</t>
    </rPh>
    <phoneticPr fontId="1"/>
  </si>
  <si>
    <t>設計変更に伴うコスト管理が出来ているか。支払時期等変更は無いか。</t>
    <rPh sb="0" eb="2">
      <t>セッケイ</t>
    </rPh>
    <rPh sb="2" eb="4">
      <t>ヘンコウ</t>
    </rPh>
    <rPh sb="5" eb="6">
      <t>トモナ</t>
    </rPh>
    <rPh sb="10" eb="12">
      <t>カンリ</t>
    </rPh>
    <rPh sb="13" eb="15">
      <t>デキ</t>
    </rPh>
    <rPh sb="20" eb="22">
      <t>シハライ</t>
    </rPh>
    <rPh sb="22" eb="24">
      <t>ジキ</t>
    </rPh>
    <rPh sb="24" eb="25">
      <t>トウ</t>
    </rPh>
    <rPh sb="25" eb="27">
      <t>ヘンコウ</t>
    </rPh>
    <rPh sb="28" eb="29">
      <t>ナ</t>
    </rPh>
    <phoneticPr fontId="5"/>
  </si>
  <si>
    <t>工事現場に常備し記録を行い、業務完了後には、工事監督記録綴に整理し提出する。</t>
    <rPh sb="11" eb="12">
      <t>オコナ</t>
    </rPh>
    <phoneticPr fontId="1"/>
  </si>
  <si>
    <t>計画変更（間仕切り、設備システム等）を伴う設計変更する場合、本部確認が済んでいるか。</t>
    <rPh sb="0" eb="2">
      <t>ケイカク</t>
    </rPh>
    <rPh sb="2" eb="4">
      <t>ヘンコウ</t>
    </rPh>
    <rPh sb="5" eb="8">
      <t>マジキ</t>
    </rPh>
    <rPh sb="10" eb="12">
      <t>セツビ</t>
    </rPh>
    <rPh sb="16" eb="17">
      <t>トウ</t>
    </rPh>
    <rPh sb="19" eb="20">
      <t>トモナ</t>
    </rPh>
    <rPh sb="21" eb="23">
      <t>セッケイ</t>
    </rPh>
    <rPh sb="23" eb="25">
      <t>ヘンコウ</t>
    </rPh>
    <rPh sb="27" eb="29">
      <t>バアイ</t>
    </rPh>
    <rPh sb="30" eb="32">
      <t>ホンブ</t>
    </rPh>
    <rPh sb="32" eb="34">
      <t>カクニン</t>
    </rPh>
    <rPh sb="35" eb="36">
      <t>ス</t>
    </rPh>
    <phoneticPr fontId="1"/>
  </si>
  <si>
    <t>上記監理業務受託にあたり、下記の者を管理技術者としてお届けいたします。</t>
    <rPh sb="27" eb="28">
      <t>トド</t>
    </rPh>
    <phoneticPr fontId="1"/>
  </si>
  <si>
    <t>この日誌は、各担当ごと（管理・建築・電気・機械）に記録すること。</t>
    <rPh sb="12" eb="14">
      <t>カンリ</t>
    </rPh>
    <rPh sb="15" eb="17">
      <t>ケンチク</t>
    </rPh>
    <phoneticPr fontId="1"/>
  </si>
  <si>
    <t>修補確認報告書</t>
    <rPh sb="0" eb="2">
      <t>シュウホ</t>
    </rPh>
    <rPh sb="2" eb="4">
      <t>カクニン</t>
    </rPh>
    <rPh sb="4" eb="7">
      <t>ホウコクショ</t>
    </rPh>
    <phoneticPr fontId="1"/>
  </si>
  <si>
    <t>入札時、参加表明書に届け出した者になっているか。資格要件が仕様書で求めている資格となっているか。変更がある場合の書類が作成されているか。</t>
    <rPh sb="0" eb="3">
      <t>ニュウサツジ</t>
    </rPh>
    <rPh sb="4" eb="6">
      <t>サンカ</t>
    </rPh>
    <rPh sb="6" eb="8">
      <t>ヒョウメイ</t>
    </rPh>
    <rPh sb="8" eb="9">
      <t>ショ</t>
    </rPh>
    <rPh sb="10" eb="11">
      <t>トド</t>
    </rPh>
    <rPh sb="12" eb="13">
      <t>デ</t>
    </rPh>
    <rPh sb="15" eb="16">
      <t>シャ</t>
    </rPh>
    <rPh sb="24" eb="26">
      <t>シカク</t>
    </rPh>
    <rPh sb="26" eb="28">
      <t>ヨウケン</t>
    </rPh>
    <rPh sb="29" eb="32">
      <t>シヨウショ</t>
    </rPh>
    <rPh sb="33" eb="34">
      <t>モト</t>
    </rPh>
    <rPh sb="38" eb="40">
      <t>シカク</t>
    </rPh>
    <rPh sb="48" eb="50">
      <t>ヘンコウ</t>
    </rPh>
    <rPh sb="53" eb="55">
      <t>バアイ</t>
    </rPh>
    <rPh sb="56" eb="58">
      <t>ショルイ</t>
    </rPh>
    <rPh sb="59" eb="61">
      <t>サクセイ</t>
    </rPh>
    <phoneticPr fontId="5"/>
  </si>
  <si>
    <t>入札時、表明した者になっているか。再請負の範囲及び指名停止の有無を確認（管理技術者は再請負できない）しているか。      　　　　　　　　　　　         　　　　　　　　　　　　　                      資格要件が工事監理委託仕様書（特記事項）で求めている資格となっているか。変更がある場合の書類が作成されているか。</t>
    <rPh sb="17" eb="18">
      <t>サイ</t>
    </rPh>
    <rPh sb="18" eb="20">
      <t>ウケオイ</t>
    </rPh>
    <rPh sb="21" eb="23">
      <t>ハンイ</t>
    </rPh>
    <rPh sb="23" eb="24">
      <t>オヨ</t>
    </rPh>
    <rPh sb="25" eb="27">
      <t>シメイ</t>
    </rPh>
    <rPh sb="27" eb="29">
      <t>テイシ</t>
    </rPh>
    <rPh sb="30" eb="32">
      <t>ウム</t>
    </rPh>
    <rPh sb="33" eb="35">
      <t>カクニン</t>
    </rPh>
    <rPh sb="36" eb="38">
      <t>カンリ</t>
    </rPh>
    <rPh sb="38" eb="41">
      <t>ギジュツシャ</t>
    </rPh>
    <rPh sb="42" eb="43">
      <t>サイ</t>
    </rPh>
    <rPh sb="43" eb="45">
      <t>ウケオイ</t>
    </rPh>
    <rPh sb="122" eb="124">
      <t>コウジ</t>
    </rPh>
    <rPh sb="124" eb="126">
      <t>カンリ</t>
    </rPh>
    <rPh sb="126" eb="128">
      <t>イタク</t>
    </rPh>
    <rPh sb="132" eb="134">
      <t>トッキ</t>
    </rPh>
    <rPh sb="134" eb="136">
      <t>ジコウ</t>
    </rPh>
    <phoneticPr fontId="5"/>
  </si>
  <si>
    <t>監理回数は仕様書の人・日数と整合しているか。届けに無い者を監理回数に含んでないか。管理技術者が月1回以上現場にて会議を開催する計画になっているか。　　担当技術者が複数の場合、業務の担当割りができてるか。</t>
    <rPh sb="0" eb="2">
      <t>カンリ</t>
    </rPh>
    <rPh sb="2" eb="4">
      <t>カイスウ</t>
    </rPh>
    <rPh sb="5" eb="8">
      <t>シヨウショ</t>
    </rPh>
    <rPh sb="9" eb="10">
      <t>ニン</t>
    </rPh>
    <rPh sb="11" eb="13">
      <t>ニッスウ</t>
    </rPh>
    <rPh sb="14" eb="16">
      <t>セイゴウ</t>
    </rPh>
    <rPh sb="22" eb="23">
      <t>トド</t>
    </rPh>
    <rPh sb="25" eb="26">
      <t>ナ</t>
    </rPh>
    <rPh sb="27" eb="28">
      <t>モノ</t>
    </rPh>
    <rPh sb="29" eb="31">
      <t>カンリ</t>
    </rPh>
    <rPh sb="31" eb="33">
      <t>カイスウ</t>
    </rPh>
    <rPh sb="34" eb="35">
      <t>フク</t>
    </rPh>
    <rPh sb="41" eb="43">
      <t>カンリ</t>
    </rPh>
    <rPh sb="43" eb="46">
      <t>ギジュツシャ</t>
    </rPh>
    <rPh sb="47" eb="48">
      <t>ツキ</t>
    </rPh>
    <rPh sb="49" eb="50">
      <t>カイ</t>
    </rPh>
    <rPh sb="50" eb="52">
      <t>イジョウ</t>
    </rPh>
    <rPh sb="52" eb="54">
      <t>ゲンバ</t>
    </rPh>
    <rPh sb="56" eb="58">
      <t>カイギ</t>
    </rPh>
    <rPh sb="59" eb="61">
      <t>カイサイ</t>
    </rPh>
    <rPh sb="63" eb="65">
      <t>ケイカク</t>
    </rPh>
    <rPh sb="75" eb="77">
      <t>タントウ</t>
    </rPh>
    <rPh sb="77" eb="80">
      <t>ギジュツシャ</t>
    </rPh>
    <rPh sb="81" eb="83">
      <t>フクスウ</t>
    </rPh>
    <rPh sb="84" eb="86">
      <t>バアイ</t>
    </rPh>
    <rPh sb="87" eb="89">
      <t>ギョウム</t>
    </rPh>
    <rPh sb="90" eb="92">
      <t>タントウ</t>
    </rPh>
    <rPh sb="92" eb="93">
      <t>ワ</t>
    </rPh>
    <phoneticPr fontId="5"/>
  </si>
  <si>
    <t>以下の特定工事について事前協議（計画書等書類を含む）したうえで実施しているか。</t>
    <rPh sb="0" eb="2">
      <t>イカ</t>
    </rPh>
    <rPh sb="3" eb="5">
      <t>トクテイ</t>
    </rPh>
    <rPh sb="5" eb="7">
      <t>コウジ</t>
    </rPh>
    <rPh sb="11" eb="13">
      <t>ジゼン</t>
    </rPh>
    <rPh sb="13" eb="15">
      <t>キョウギ</t>
    </rPh>
    <rPh sb="16" eb="19">
      <t>ケイカクショ</t>
    </rPh>
    <rPh sb="19" eb="20">
      <t>トウ</t>
    </rPh>
    <rPh sb="20" eb="22">
      <t>ショルイ</t>
    </rPh>
    <rPh sb="23" eb="24">
      <t>フク</t>
    </rPh>
    <rPh sb="31" eb="33">
      <t>ジッシ</t>
    </rPh>
    <phoneticPr fontId="5"/>
  </si>
  <si>
    <t>工事の完成検査時に指摘された手直しについて確認し提出すること。</t>
    <rPh sb="7" eb="8">
      <t>ジ</t>
    </rPh>
    <rPh sb="9" eb="11">
      <t>シテキ</t>
    </rPh>
    <rPh sb="14" eb="16">
      <t>テナオ</t>
    </rPh>
    <rPh sb="21" eb="23">
      <t>カクニン</t>
    </rPh>
    <rPh sb="24" eb="26">
      <t>テイシュツ</t>
    </rPh>
    <phoneticPr fontId="1"/>
  </si>
  <si>
    <r>
      <t>注）「工事関係書類一覧及び参考書式集」（HPに掲載　URL  http://www.hosp.go.jp/bid/cnt1-0_000399.html）の内容についても十分確認のうえ実施すること。</t>
    </r>
    <r>
      <rPr>
        <u/>
        <sz val="11"/>
        <color indexed="8"/>
        <rFont val="ＭＳ 明朝"/>
        <family val="1"/>
        <charset val="128"/>
      </rPr>
      <t>特に設計変更の取扱いに留意すること。</t>
    </r>
    <phoneticPr fontId="1"/>
  </si>
  <si>
    <t>業務工程計画表
工事監理計画表（月間）</t>
    <phoneticPr fontId="1"/>
  </si>
  <si>
    <t>検査に先立ち管理技術者及び担当技術者による下検査を実施し、その内容を病院担当者に説明すること。
また、完成検査時に検査職員に提出すること。</t>
    <phoneticPr fontId="1"/>
  </si>
  <si>
    <t>令和  年  月  日</t>
    <phoneticPr fontId="1"/>
  </si>
  <si>
    <t>管理技術者等変更通知書</t>
    <phoneticPr fontId="1"/>
  </si>
  <si>
    <t>記</t>
    <rPh sb="0" eb="1">
      <t>キ</t>
    </rPh>
    <phoneticPr fontId="74"/>
  </si>
  <si>
    <t>管理技術者等変更年月日</t>
    <phoneticPr fontId="74"/>
  </si>
  <si>
    <t>変更する管理技術者等区分</t>
    <phoneticPr fontId="74"/>
  </si>
  <si>
    <t>変　　更　　事　　由</t>
    <phoneticPr fontId="74"/>
  </si>
  <si>
    <t>新管理技術者等氏名</t>
    <phoneticPr fontId="74"/>
  </si>
  <si>
    <t>旧管理技術者等氏名</t>
    <phoneticPr fontId="74"/>
  </si>
  <si>
    <t>午前　　時　～　午後　　　時</t>
    <phoneticPr fontId="1"/>
  </si>
  <si>
    <t>No.　　　</t>
    <phoneticPr fontId="1"/>
  </si>
  <si>
    <t>工期　　自</t>
    <rPh sb="0" eb="2">
      <t>コウキ</t>
    </rPh>
    <rPh sb="4" eb="5">
      <t>ジ</t>
    </rPh>
    <phoneticPr fontId="5"/>
  </si>
  <si>
    <t>　　　　至</t>
    <rPh sb="4" eb="5">
      <t>イタ</t>
    </rPh>
    <phoneticPr fontId="5"/>
  </si>
  <si>
    <t>作成：</t>
    <rPh sb="0" eb="2">
      <t>サクセイ</t>
    </rPh>
    <phoneticPr fontId="5"/>
  </si>
  <si>
    <t>％</t>
    <phoneticPr fontId="1"/>
  </si>
  <si>
    <t>（監理委託用）</t>
    <phoneticPr fontId="1"/>
  </si>
  <si>
    <t>工事監理計画表（月間）</t>
    <phoneticPr fontId="1"/>
  </si>
  <si>
    <t>管理技術者</t>
    <rPh sb="0" eb="2">
      <t>カンリ</t>
    </rPh>
    <rPh sb="2" eb="4">
      <t>ギジュツ</t>
    </rPh>
    <rPh sb="4" eb="5">
      <t>シャ</t>
    </rPh>
    <phoneticPr fontId="1"/>
  </si>
  <si>
    <t>について下記のとおり報告します。</t>
    <rPh sb="4" eb="6">
      <t>カキ</t>
    </rPh>
    <rPh sb="10" eb="12">
      <t>ホウコク</t>
    </rPh>
    <phoneticPr fontId="1"/>
  </si>
  <si>
    <t>％　</t>
    <phoneticPr fontId="21"/>
  </si>
  <si>
    <t>作業時間</t>
    <rPh sb="0" eb="2">
      <t>サギョウ</t>
    </rPh>
    <rPh sb="2" eb="4">
      <t>ジカン</t>
    </rPh>
    <phoneticPr fontId="1"/>
  </si>
  <si>
    <t>（</t>
    <phoneticPr fontId="1"/>
  </si>
  <si>
    <t>～</t>
    <phoneticPr fontId="1"/>
  </si>
  <si>
    <t>）</t>
    <phoneticPr fontId="1"/>
  </si>
  <si>
    <t>:</t>
    <phoneticPr fontId="1"/>
  </si>
  <si>
    <t>:</t>
    <phoneticPr fontId="1"/>
  </si>
  <si>
    <t>まで</t>
    <phoneticPr fontId="1"/>
  </si>
  <si>
    <t>まで）</t>
    <phoneticPr fontId="1"/>
  </si>
  <si>
    <t>（監理期間</t>
    <rPh sb="1" eb="3">
      <t>カンリ</t>
    </rPh>
    <rPh sb="3" eb="5">
      <t>キカン</t>
    </rPh>
    <phoneticPr fontId="1"/>
  </si>
  <si>
    <t>（監理業務期間</t>
    <rPh sb="1" eb="3">
      <t>カンリ</t>
    </rPh>
    <rPh sb="3" eb="5">
      <t>ギョウム</t>
    </rPh>
    <rPh sb="5" eb="7">
      <t>キカン</t>
    </rPh>
    <phoneticPr fontId="1"/>
  </si>
  <si>
    <t>まで</t>
    <phoneticPr fontId="1"/>
  </si>
  <si>
    <t>工事監理業務自己チェックリスト</t>
    <phoneticPr fontId="1"/>
  </si>
  <si>
    <t>工事監理業務自己チェックリスト</t>
    <phoneticPr fontId="1"/>
  </si>
  <si>
    <t>管理技術者の経歴書及び免許証の写しとともに提出すること。
管理技術者等の変更が有る場合には変更通知書を提出すること。</t>
    <rPh sb="29" eb="31">
      <t>カンリ</t>
    </rPh>
    <rPh sb="31" eb="33">
      <t>ギジュツ</t>
    </rPh>
    <rPh sb="33" eb="34">
      <t>シャ</t>
    </rPh>
    <rPh sb="34" eb="35">
      <t>トウ</t>
    </rPh>
    <rPh sb="36" eb="38">
      <t>ヘンコウ</t>
    </rPh>
    <rPh sb="39" eb="40">
      <t>ア</t>
    </rPh>
    <rPh sb="41" eb="43">
      <t>バアイ</t>
    </rPh>
    <rPh sb="45" eb="47">
      <t>ヘンコウ</t>
    </rPh>
    <rPh sb="47" eb="50">
      <t>ツウチショ</t>
    </rPh>
    <rPh sb="51" eb="53">
      <t>テイシュツ</t>
    </rPh>
    <phoneticPr fontId="1"/>
  </si>
  <si>
    <t>(変更     令和　　年　月　日）</t>
    <rPh sb="8" eb="10">
      <t>レイワ</t>
    </rPh>
    <phoneticPr fontId="1"/>
  </si>
  <si>
    <t>工事名</t>
    <rPh sb="0" eb="2">
      <t>コウジ</t>
    </rPh>
    <rPh sb="2" eb="3">
      <t>メイ</t>
    </rPh>
    <phoneticPr fontId="74"/>
  </si>
  <si>
    <t>工　期</t>
    <rPh sb="0" eb="1">
      <t>コウ</t>
    </rPh>
    <rPh sb="2" eb="3">
      <t>キ</t>
    </rPh>
    <phoneticPr fontId="74"/>
  </si>
  <si>
    <t>請負工事一時中止について</t>
    <phoneticPr fontId="74"/>
  </si>
  <si>
    <t>　施工中の標記工事について、下記のとおり工事の一時中止について通知されるよう上申します。</t>
    <phoneticPr fontId="74"/>
  </si>
  <si>
    <t>・ 一時中止を必要とする理由</t>
    <phoneticPr fontId="74"/>
  </si>
  <si>
    <t>・ 一時中止の内容</t>
    <phoneticPr fontId="74"/>
  </si>
  <si>
    <t>（１）中止する工事の工種等</t>
    <phoneticPr fontId="74"/>
  </si>
  <si>
    <t>（２）中止する工事区域</t>
    <phoneticPr fontId="74"/>
  </si>
  <si>
    <t>（３）一時中止の期間</t>
    <phoneticPr fontId="74"/>
  </si>
  <si>
    <t>（４）中止期間中における工事現場の維持管理等（別紙－１のとおり）</t>
    <phoneticPr fontId="74"/>
  </si>
  <si>
    <t>まで</t>
  </si>
  <si>
    <t>別紙－１</t>
    <phoneticPr fontId="74"/>
  </si>
  <si>
    <t>一時中止期間中における工事現場の維持、管理等の基本的事項</t>
  </si>
  <si>
    <t>（維持、管理等について、詳細に記述する。）</t>
    <phoneticPr fontId="74"/>
  </si>
  <si>
    <t>様式１６－１</t>
    <rPh sb="0" eb="2">
      <t>ヨウシキ</t>
    </rPh>
    <phoneticPr fontId="1"/>
  </si>
  <si>
    <t>様式１６－２</t>
    <phoneticPr fontId="1"/>
  </si>
  <si>
    <t>請負工事一時中止について</t>
    <phoneticPr fontId="1"/>
  </si>
  <si>
    <t>施工中の工事の一時中止が必要となった場合に発注者に通知すること。</t>
    <rPh sb="12" eb="14">
      <t>ヒツヨウ</t>
    </rPh>
    <rPh sb="18" eb="20">
      <t>バアイ</t>
    </rPh>
    <rPh sb="21" eb="24">
      <t>ハッチュウシャ</t>
    </rPh>
    <rPh sb="25" eb="27">
      <t>ツウチ</t>
    </rPh>
    <phoneticPr fontId="1"/>
  </si>
  <si>
    <t>成果物提出リスト</t>
    <rPh sb="0" eb="3">
      <t>セイカブツ</t>
    </rPh>
    <rPh sb="3" eb="5">
      <t>テイシュツ</t>
    </rPh>
    <phoneticPr fontId="1"/>
  </si>
  <si>
    <t>成果物を病院に提出する前に本部担当者に成果物提出リストの確認を受けて病院担当者に成果物を提出すること。</t>
    <rPh sb="0" eb="3">
      <t>セイカブツ</t>
    </rPh>
    <rPh sb="4" eb="6">
      <t>ビョウイン</t>
    </rPh>
    <rPh sb="7" eb="9">
      <t>テイシュツ</t>
    </rPh>
    <rPh sb="11" eb="12">
      <t>マエ</t>
    </rPh>
    <rPh sb="13" eb="15">
      <t>ホンブ</t>
    </rPh>
    <rPh sb="15" eb="18">
      <t>タントウシャ</t>
    </rPh>
    <rPh sb="19" eb="22">
      <t>セイカブツ</t>
    </rPh>
    <rPh sb="22" eb="24">
      <t>テイシュツ</t>
    </rPh>
    <rPh sb="28" eb="30">
      <t>カクニン</t>
    </rPh>
    <rPh sb="31" eb="32">
      <t>ウ</t>
    </rPh>
    <rPh sb="34" eb="36">
      <t>ビョウイン</t>
    </rPh>
    <rPh sb="36" eb="38">
      <t>タントウ</t>
    </rPh>
    <rPh sb="38" eb="39">
      <t>シャ</t>
    </rPh>
    <rPh sb="40" eb="43">
      <t>セイカブツ</t>
    </rPh>
    <rPh sb="44" eb="46">
      <t>テイシュツ</t>
    </rPh>
    <phoneticPr fontId="1"/>
  </si>
  <si>
    <t>委託業務名</t>
    <rPh sb="0" eb="2">
      <t>イタク</t>
    </rPh>
    <rPh sb="2" eb="5">
      <t>ギョウムメイ</t>
    </rPh>
    <phoneticPr fontId="74"/>
  </si>
  <si>
    <t>提出資料</t>
    <rPh sb="0" eb="2">
      <t>テイシュツ</t>
    </rPh>
    <rPh sb="2" eb="4">
      <t>シリョウ</t>
    </rPh>
    <phoneticPr fontId="74"/>
  </si>
  <si>
    <t>病院提出</t>
    <rPh sb="0" eb="2">
      <t>ビョウイン</t>
    </rPh>
    <rPh sb="2" eb="4">
      <t>テイシュツ</t>
    </rPh>
    <phoneticPr fontId="74"/>
  </si>
  <si>
    <t>病院確認欄</t>
    <rPh sb="0" eb="2">
      <t>ビョウイン</t>
    </rPh>
    <rPh sb="2" eb="4">
      <t>カクニン</t>
    </rPh>
    <rPh sb="4" eb="5">
      <t>ラン</t>
    </rPh>
    <phoneticPr fontId="74"/>
  </si>
  <si>
    <t>本部担当者確認日</t>
    <rPh sb="0" eb="2">
      <t>ホンブ</t>
    </rPh>
    <rPh sb="2" eb="5">
      <t>タントウシャ</t>
    </rPh>
    <rPh sb="5" eb="7">
      <t>カクニン</t>
    </rPh>
    <rPh sb="7" eb="8">
      <t>ビ</t>
    </rPh>
    <phoneticPr fontId="74"/>
  </si>
  <si>
    <t>注意事項</t>
    <rPh sb="0" eb="2">
      <t>チュウイ</t>
    </rPh>
    <rPh sb="2" eb="4">
      <t>ジコウ</t>
    </rPh>
    <phoneticPr fontId="74"/>
  </si>
  <si>
    <t>３．提出資料は病院担当者に説明し、病院確認欄にチェックしてもらうこと。</t>
    <rPh sb="2" eb="4">
      <t>テイシュツ</t>
    </rPh>
    <rPh sb="4" eb="6">
      <t>シリョウ</t>
    </rPh>
    <rPh sb="7" eb="9">
      <t>ビョウイン</t>
    </rPh>
    <rPh sb="9" eb="12">
      <t>タントウシャ</t>
    </rPh>
    <rPh sb="13" eb="15">
      <t>セツメイ</t>
    </rPh>
    <rPh sb="17" eb="19">
      <t>ビョウイン</t>
    </rPh>
    <rPh sb="19" eb="21">
      <t>カクニン</t>
    </rPh>
    <rPh sb="21" eb="22">
      <t>ラン</t>
    </rPh>
    <phoneticPr fontId="74"/>
  </si>
  <si>
    <t>成果物提出リスト（工事監理）</t>
    <rPh sb="0" eb="3">
      <t>セイカブツ</t>
    </rPh>
    <rPh sb="3" eb="5">
      <t>テイシュツ</t>
    </rPh>
    <rPh sb="9" eb="11">
      <t>コウジ</t>
    </rPh>
    <rPh sb="11" eb="13">
      <t>カンリ</t>
    </rPh>
    <phoneticPr fontId="74"/>
  </si>
  <si>
    <t>工事監理委託業務書類</t>
    <phoneticPr fontId="74"/>
  </si>
  <si>
    <t>追加業務</t>
    <rPh sb="0" eb="2">
      <t>ツイカ</t>
    </rPh>
    <rPh sb="2" eb="4">
      <t>ギョウム</t>
    </rPh>
    <phoneticPr fontId="74"/>
  </si>
  <si>
    <t>請負工事一時中止について</t>
  </si>
  <si>
    <t>１．工事監理委託業務書類は紙をファイルに綴じたもの、追加業務は電子データで病院に提出すること。</t>
    <rPh sb="13" eb="14">
      <t>カミ</t>
    </rPh>
    <rPh sb="20" eb="21">
      <t>ト</t>
    </rPh>
    <rPh sb="26" eb="28">
      <t>ツイカ</t>
    </rPh>
    <rPh sb="28" eb="30">
      <t>ギョウム</t>
    </rPh>
    <rPh sb="37" eb="39">
      <t>ビョウイン</t>
    </rPh>
    <phoneticPr fontId="74"/>
  </si>
  <si>
    <t>管理技術者届・経歴書
管理技術者等変更通知書</t>
    <rPh sb="11" eb="13">
      <t>カンリ</t>
    </rPh>
    <rPh sb="13" eb="16">
      <t>ギジュツシャ</t>
    </rPh>
    <rPh sb="16" eb="17">
      <t>トウ</t>
    </rPh>
    <rPh sb="17" eb="19">
      <t>ヘンコウ</t>
    </rPh>
    <rPh sb="19" eb="22">
      <t>ツウチショ</t>
    </rPh>
    <phoneticPr fontId="1"/>
  </si>
  <si>
    <t>２．本部担当者に追加業務の電子データとともに成果物提出リストを送付し、本部担当者の了解を得て、本部担当者確認日を入力すること。</t>
    <rPh sb="2" eb="4">
      <t>ホンブ</t>
    </rPh>
    <rPh sb="4" eb="7">
      <t>タントウシャ</t>
    </rPh>
    <rPh sb="8" eb="10">
      <t>ツイカ</t>
    </rPh>
    <rPh sb="10" eb="12">
      <t>ギョウム</t>
    </rPh>
    <rPh sb="13" eb="15">
      <t>デンシ</t>
    </rPh>
    <rPh sb="31" eb="33">
      <t>ソウフ</t>
    </rPh>
    <rPh sb="35" eb="37">
      <t>ホンブ</t>
    </rPh>
    <rPh sb="37" eb="40">
      <t>タントウシャ</t>
    </rPh>
    <rPh sb="41" eb="43">
      <t>リョウカイ</t>
    </rPh>
    <rPh sb="44" eb="45">
      <t>エ</t>
    </rPh>
    <rPh sb="47" eb="49">
      <t>ホンブ</t>
    </rPh>
    <rPh sb="49" eb="52">
      <t>タントウシャ</t>
    </rPh>
    <rPh sb="52" eb="54">
      <t>カクニン</t>
    </rPh>
    <rPh sb="54" eb="55">
      <t>ビ</t>
    </rPh>
    <rPh sb="56" eb="58">
      <t>ニュウリョク</t>
    </rPh>
    <phoneticPr fontId="74"/>
  </si>
  <si>
    <t>配置図（監理業務開始後に配布するＣＡＤデータを修正すること）</t>
    <phoneticPr fontId="74"/>
  </si>
  <si>
    <t>監理者出勤簿</t>
    <phoneticPr fontId="1"/>
  </si>
  <si>
    <r>
      <t>工事監理中の確認事項</t>
    </r>
    <r>
      <rPr>
        <sz val="11"/>
        <rFont val="ＭＳ Ｐゴシック"/>
        <family val="3"/>
        <charset val="128"/>
      </rPr>
      <t>（監理した日毎に確認）</t>
    </r>
    <rPh sb="0" eb="2">
      <t>コウジ</t>
    </rPh>
    <rPh sb="2" eb="4">
      <t>カンリ</t>
    </rPh>
    <rPh sb="4" eb="5">
      <t>チュウ</t>
    </rPh>
    <rPh sb="6" eb="8">
      <t>カクニン</t>
    </rPh>
    <rPh sb="8" eb="10">
      <t>ジコウ</t>
    </rPh>
    <rPh sb="11" eb="13">
      <t>カンリ</t>
    </rPh>
    <rPh sb="15" eb="16">
      <t>ヒ</t>
    </rPh>
    <rPh sb="16" eb="17">
      <t>ゴト</t>
    </rPh>
    <rPh sb="18" eb="20">
      <t>カクニン</t>
    </rPh>
    <phoneticPr fontId="5"/>
  </si>
  <si>
    <t>工　事
受注者</t>
    <rPh sb="0" eb="1">
      <t>コウ</t>
    </rPh>
    <rPh sb="2" eb="3">
      <t>コト</t>
    </rPh>
    <rPh sb="4" eb="6">
      <t>ジュチュウ</t>
    </rPh>
    <rPh sb="6" eb="7">
      <t>シャ</t>
    </rPh>
    <phoneticPr fontId="1"/>
  </si>
  <si>
    <t>工事受注者への指示打合せ</t>
    <rPh sb="0" eb="2">
      <t>コウジ</t>
    </rPh>
    <rPh sb="2" eb="5">
      <t>ジュチュウシャ</t>
    </rPh>
    <rPh sb="7" eb="9">
      <t>シジ</t>
    </rPh>
    <rPh sb="9" eb="11">
      <t>ウチアワ</t>
    </rPh>
    <phoneticPr fontId="1"/>
  </si>
  <si>
    <t>工事受注者</t>
    <rPh sb="0" eb="2">
      <t>コウジ</t>
    </rPh>
    <rPh sb="2" eb="5">
      <t>ジュチュウシャ</t>
    </rPh>
    <phoneticPr fontId="1"/>
  </si>
  <si>
    <t>工事受注者</t>
    <rPh sb="0" eb="2">
      <t>コウジ</t>
    </rPh>
    <rPh sb="2" eb="5">
      <t>ジュチュウシャ</t>
    </rPh>
    <phoneticPr fontId="74"/>
  </si>
  <si>
    <t>基本的には入札時に表明した管理技術者、担当技術者の変更は認められない。</t>
    <rPh sb="0" eb="3">
      <t>キホンテキ</t>
    </rPh>
    <rPh sb="5" eb="7">
      <t>ニュウサツ</t>
    </rPh>
    <rPh sb="7" eb="8">
      <t>ジ</t>
    </rPh>
    <rPh sb="9" eb="11">
      <t>ヒョウメイ</t>
    </rPh>
    <rPh sb="13" eb="15">
      <t>カンリ</t>
    </rPh>
    <rPh sb="15" eb="18">
      <t>ギジュツシャ</t>
    </rPh>
    <rPh sb="19" eb="21">
      <t>タントウ</t>
    </rPh>
    <rPh sb="21" eb="24">
      <t>ギジュツシャ</t>
    </rPh>
    <rPh sb="25" eb="27">
      <t>ヘンコウ</t>
    </rPh>
    <rPh sb="28" eb="29">
      <t>ミト</t>
    </rPh>
    <phoneticPr fontId="74"/>
  </si>
  <si>
    <t>（工事監理業務工程計画表及び工事受注者の提出した実施工程表添付）</t>
    <rPh sb="16" eb="18">
      <t>ジュチュウ</t>
    </rPh>
    <phoneticPr fontId="1"/>
  </si>
  <si>
    <t>（現場立会を原則とする業務を工事受注者等の提出した書面で確認する場合の方法）</t>
    <rPh sb="16" eb="19">
      <t>ジュチュウシャ</t>
    </rPh>
    <phoneticPr fontId="1"/>
  </si>
  <si>
    <t>工事受注者が作成した施工計画書のうち材料・施工に関する品質計画を検討しているか。</t>
    <rPh sb="0" eb="2">
      <t>コウジ</t>
    </rPh>
    <rPh sb="2" eb="4">
      <t>ジュチュウ</t>
    </rPh>
    <rPh sb="6" eb="8">
      <t>サクセイ</t>
    </rPh>
    <rPh sb="10" eb="12">
      <t>セコウ</t>
    </rPh>
    <rPh sb="12" eb="15">
      <t>ケイカクショ</t>
    </rPh>
    <rPh sb="18" eb="20">
      <t>ザイリョウ</t>
    </rPh>
    <rPh sb="21" eb="23">
      <t>セコウ</t>
    </rPh>
    <rPh sb="24" eb="25">
      <t>カン</t>
    </rPh>
    <rPh sb="27" eb="29">
      <t>ヒンシツ</t>
    </rPh>
    <rPh sb="29" eb="31">
      <t>ケイカク</t>
    </rPh>
    <rPh sb="32" eb="34">
      <t>ケントウ</t>
    </rPh>
    <phoneticPr fontId="5"/>
  </si>
  <si>
    <t>業務工程計画表
工事監理計画表（月間）</t>
    <phoneticPr fontId="74"/>
  </si>
  <si>
    <t>計画通知等（写）、検査済証（写）の提出</t>
    <phoneticPr fontId="74"/>
  </si>
  <si>
    <t>病院設備データ（監理業務開始後に配布するExcelデータに入力すること）</t>
    <phoneticPr fontId="74"/>
  </si>
  <si>
    <t>病院建物面積データ（計画通知の届け出が必要なすべてのものを入力）【監理業務開始後に配布するExcelデータに入力すること】</t>
    <rPh sb="29" eb="31">
      <t>ニュウリョク</t>
    </rPh>
    <phoneticPr fontId="74"/>
  </si>
  <si>
    <t>完成図の提出（設計変更が網羅され、後の維持管理等に使用するために適切に作成されているかを確認したもの）</t>
    <phoneticPr fontId="74"/>
  </si>
  <si>
    <t>経理責任者</t>
    <phoneticPr fontId="1"/>
  </si>
  <si>
    <t>経理責任者</t>
    <phoneticPr fontId="74"/>
  </si>
  <si>
    <t>経理責任者</t>
    <rPh sb="0" eb="2">
      <t>ケイリ</t>
    </rPh>
    <rPh sb="2" eb="5">
      <t>セキニンシャ</t>
    </rPh>
    <phoneticPr fontId="1"/>
  </si>
  <si>
    <t>経理責任者</t>
    <rPh sb="0" eb="5">
      <t>ケイリセキニンシャ</t>
    </rPh>
    <phoneticPr fontId="21"/>
  </si>
  <si>
    <t>経理責任者</t>
    <phoneticPr fontId="74"/>
  </si>
  <si>
    <t>経理責任者</t>
    <phoneticPr fontId="1"/>
  </si>
  <si>
    <t>経理責任者</t>
    <phoneticPr fontId="1"/>
  </si>
  <si>
    <t>経理責任者</t>
    <phoneticPr fontId="29"/>
  </si>
  <si>
    <r>
      <t>※　</t>
    </r>
    <r>
      <rPr>
        <sz val="11"/>
        <color indexed="10"/>
        <rFont val="HGｺﾞｼｯｸM"/>
        <family val="3"/>
        <charset val="128"/>
      </rPr>
      <t>毎月第３月曜日での進捗</t>
    </r>
    <r>
      <rPr>
        <sz val="11"/>
        <color indexed="8"/>
        <rFont val="HGｺﾞｼｯｸM"/>
        <family val="3"/>
        <charset val="128"/>
      </rPr>
      <t>を記入してください。</t>
    </r>
    <rPh sb="2" eb="4">
      <t>マイツキ</t>
    </rPh>
    <rPh sb="4" eb="5">
      <t>ダイ</t>
    </rPh>
    <rPh sb="6" eb="9">
      <t>ゲツヨウビ</t>
    </rPh>
    <rPh sb="11" eb="13">
      <t>シンチョク</t>
    </rPh>
    <rPh sb="14" eb="16">
      <t>キニュウ</t>
    </rPh>
    <phoneticPr fontId="1"/>
  </si>
  <si>
    <t>下検査年月日</t>
    <phoneticPr fontId="1"/>
  </si>
  <si>
    <t>１</t>
    <phoneticPr fontId="1"/>
  </si>
  <si>
    <t>２</t>
    <phoneticPr fontId="1"/>
  </si>
  <si>
    <t>指摘内容</t>
    <phoneticPr fontId="1"/>
  </si>
  <si>
    <t>３</t>
    <phoneticPr fontId="1"/>
  </si>
  <si>
    <t>４</t>
    <phoneticPr fontId="1"/>
  </si>
  <si>
    <t>対応内容</t>
    <phoneticPr fontId="1"/>
  </si>
  <si>
    <t>工事名</t>
    <phoneticPr fontId="1"/>
  </si>
  <si>
    <t>設計変更があった場合は、内容の説明を行ったか。</t>
    <rPh sb="0" eb="2">
      <t>セッケイ</t>
    </rPh>
    <rPh sb="2" eb="4">
      <t>ヘンコウ</t>
    </rPh>
    <rPh sb="8" eb="10">
      <t>バアイ</t>
    </rPh>
    <rPh sb="12" eb="14">
      <t>ナイヨウ</t>
    </rPh>
    <rPh sb="15" eb="17">
      <t>セツメイ</t>
    </rPh>
    <rPh sb="18" eb="19">
      <t>オコナ</t>
    </rPh>
    <phoneticPr fontId="5"/>
  </si>
  <si>
    <t>検査年月日</t>
    <rPh sb="0" eb="2">
      <t>ケンサ</t>
    </rPh>
    <rPh sb="2" eb="5">
      <t>ネンガッピ</t>
    </rPh>
    <phoneticPr fontId="1"/>
  </si>
  <si>
    <t>指摘内容</t>
    <rPh sb="0" eb="2">
      <t>シテキ</t>
    </rPh>
    <rPh sb="2" eb="4">
      <t>ナイヨウ</t>
    </rPh>
    <phoneticPr fontId="1"/>
  </si>
  <si>
    <t>対応内容</t>
    <rPh sb="0" eb="2">
      <t>タイオウ</t>
    </rPh>
    <rPh sb="2" eb="4">
      <t>ナイヨウ</t>
    </rPh>
    <phoneticPr fontId="1"/>
  </si>
  <si>
    <t>工事名</t>
    <rPh sb="0" eb="1">
      <t>コウ</t>
    </rPh>
    <rPh sb="1" eb="2">
      <t>コト</t>
    </rPh>
    <rPh sb="2" eb="3">
      <t>メイ</t>
    </rPh>
    <phoneticPr fontId="1"/>
  </si>
  <si>
    <t>１</t>
    <phoneticPr fontId="1"/>
  </si>
  <si>
    <t>２</t>
    <phoneticPr fontId="1"/>
  </si>
  <si>
    <t>２．</t>
    <phoneticPr fontId="1"/>
  </si>
  <si>
    <t>契約金額</t>
    <rPh sb="0" eb="3">
      <t>ケイヤクキン</t>
    </rPh>
    <rPh sb="3" eb="4">
      <t>ガク</t>
    </rPh>
    <phoneticPr fontId="1"/>
  </si>
  <si>
    <t>契約年月日</t>
    <rPh sb="0" eb="2">
      <t>ケイヤク</t>
    </rPh>
    <rPh sb="2" eb="5">
      <t>ネンガッピ</t>
    </rPh>
    <phoneticPr fontId="1"/>
  </si>
  <si>
    <t>履行期間</t>
    <rPh sb="0" eb="2">
      <t>リコウ</t>
    </rPh>
    <rPh sb="2" eb="4">
      <t>キカン</t>
    </rPh>
    <phoneticPr fontId="1"/>
  </si>
  <si>
    <t>２．</t>
    <phoneticPr fontId="1"/>
  </si>
  <si>
    <t>委託業務期間</t>
    <rPh sb="0" eb="2">
      <t>イタク</t>
    </rPh>
    <rPh sb="2" eb="4">
      <t>ギョウム</t>
    </rPh>
    <rPh sb="4" eb="6">
      <t>キカン</t>
    </rPh>
    <phoneticPr fontId="1"/>
  </si>
  <si>
    <t>対象工事名</t>
    <rPh sb="0" eb="2">
      <t>タイショウ</t>
    </rPh>
    <rPh sb="2" eb="5">
      <t>コウジメイ</t>
    </rPh>
    <phoneticPr fontId="1"/>
  </si>
  <si>
    <t>工　　　期</t>
    <rPh sb="0" eb="1">
      <t>コウ</t>
    </rPh>
    <rPh sb="4" eb="5">
      <t>キ</t>
    </rPh>
    <phoneticPr fontId="1"/>
  </si>
  <si>
    <t>５．</t>
    <phoneticPr fontId="1"/>
  </si>
  <si>
    <t>６．</t>
    <phoneticPr fontId="1"/>
  </si>
  <si>
    <t>引渡年月日</t>
    <rPh sb="0" eb="2">
      <t>ヒキワタシ</t>
    </rPh>
    <rPh sb="2" eb="5">
      <t>ネンガッピ</t>
    </rPh>
    <phoneticPr fontId="1"/>
  </si>
  <si>
    <t>提 出 書 類</t>
    <rPh sb="0" eb="1">
      <t>ツツミ</t>
    </rPh>
    <rPh sb="2" eb="3">
      <t>デ</t>
    </rPh>
    <rPh sb="4" eb="5">
      <t>ショ</t>
    </rPh>
    <rPh sb="6" eb="7">
      <t>タグイ</t>
    </rPh>
    <phoneticPr fontId="1"/>
  </si>
  <si>
    <t>業務の目的が記載されているか。</t>
    <rPh sb="0" eb="2">
      <t>ギョウム</t>
    </rPh>
    <rPh sb="3" eb="5">
      <t>モクテキ</t>
    </rPh>
    <rPh sb="6" eb="8">
      <t>キサイ</t>
    </rPh>
    <phoneticPr fontId="5"/>
  </si>
  <si>
    <t>業務概要が記載されているか。</t>
    <rPh sb="0" eb="2">
      <t>ギョウム</t>
    </rPh>
    <rPh sb="2" eb="4">
      <t>ガイヨウ</t>
    </rPh>
    <rPh sb="5" eb="7">
      <t>キサイ</t>
    </rPh>
    <phoneticPr fontId="5"/>
  </si>
  <si>
    <t>対象工事の概要が記載されているか。</t>
    <rPh sb="0" eb="2">
      <t>タイショウ</t>
    </rPh>
    <rPh sb="2" eb="4">
      <t>コウジ</t>
    </rPh>
    <rPh sb="5" eb="7">
      <t>ガイヨウ</t>
    </rPh>
    <rPh sb="8" eb="10">
      <t>キサイ</t>
    </rPh>
    <phoneticPr fontId="5"/>
  </si>
  <si>
    <t>工事受注者等の工事工程表に書かれた工事工程との相違がないか。</t>
    <rPh sb="0" eb="2">
      <t>コウジ</t>
    </rPh>
    <rPh sb="2" eb="5">
      <t>ジュチュウシャ</t>
    </rPh>
    <rPh sb="5" eb="6">
      <t>トウ</t>
    </rPh>
    <rPh sb="7" eb="9">
      <t>コウジ</t>
    </rPh>
    <rPh sb="9" eb="12">
      <t>コウテイヒョウ</t>
    </rPh>
    <rPh sb="13" eb="14">
      <t>カ</t>
    </rPh>
    <rPh sb="17" eb="19">
      <t>コウジ</t>
    </rPh>
    <rPh sb="19" eb="21">
      <t>コウテイ</t>
    </rPh>
    <rPh sb="23" eb="25">
      <t>ソウイ</t>
    </rPh>
    <phoneticPr fontId="5"/>
  </si>
  <si>
    <t>受注者管理体制図に記載の管理技術者等が提出書類の者と整合しているか。</t>
    <rPh sb="0" eb="3">
      <t>ジュチュウシャ</t>
    </rPh>
    <rPh sb="3" eb="5">
      <t>カンリ</t>
    </rPh>
    <rPh sb="5" eb="7">
      <t>タイセイ</t>
    </rPh>
    <rPh sb="7" eb="8">
      <t>ズ</t>
    </rPh>
    <rPh sb="9" eb="11">
      <t>キサイ</t>
    </rPh>
    <rPh sb="12" eb="14">
      <t>カンリ</t>
    </rPh>
    <rPh sb="14" eb="17">
      <t>ギジュツシャ</t>
    </rPh>
    <rPh sb="17" eb="18">
      <t>トウ</t>
    </rPh>
    <rPh sb="19" eb="21">
      <t>テイシュツ</t>
    </rPh>
    <rPh sb="21" eb="23">
      <t>ショルイ</t>
    </rPh>
    <rPh sb="24" eb="25">
      <t>シャ</t>
    </rPh>
    <rPh sb="26" eb="28">
      <t>セイゴウ</t>
    </rPh>
    <phoneticPr fontId="5"/>
  </si>
  <si>
    <t>仕様書に定めた業務内容に対する業務の実施方針が記載されているか。</t>
    <rPh sb="0" eb="3">
      <t>シヨウショ</t>
    </rPh>
    <rPh sb="4" eb="5">
      <t>サダ</t>
    </rPh>
    <rPh sb="7" eb="9">
      <t>ギョウム</t>
    </rPh>
    <rPh sb="9" eb="11">
      <t>ナイヨウ</t>
    </rPh>
    <rPh sb="12" eb="13">
      <t>タイ</t>
    </rPh>
    <rPh sb="15" eb="17">
      <t>ギョウム</t>
    </rPh>
    <rPh sb="18" eb="20">
      <t>ジッシ</t>
    </rPh>
    <rPh sb="20" eb="22">
      <t>ホウシン</t>
    </rPh>
    <rPh sb="23" eb="25">
      <t>キサイ</t>
    </rPh>
    <phoneticPr fontId="5"/>
  </si>
  <si>
    <t>定例会議開催に係る事項（出席者、開催時期、議題、役割分担等）の記載があるか。</t>
    <rPh sb="0" eb="2">
      <t>テイレイ</t>
    </rPh>
    <rPh sb="2" eb="4">
      <t>カイギ</t>
    </rPh>
    <rPh sb="4" eb="6">
      <t>カイサイ</t>
    </rPh>
    <rPh sb="7" eb="8">
      <t>カカ</t>
    </rPh>
    <rPh sb="9" eb="11">
      <t>ジコウ</t>
    </rPh>
    <rPh sb="12" eb="15">
      <t>シュッセキシャ</t>
    </rPh>
    <rPh sb="16" eb="18">
      <t>カイサイ</t>
    </rPh>
    <rPh sb="18" eb="20">
      <t>ジキ</t>
    </rPh>
    <rPh sb="21" eb="23">
      <t>ギダイ</t>
    </rPh>
    <rPh sb="24" eb="26">
      <t>ヤクワリ</t>
    </rPh>
    <rPh sb="26" eb="28">
      <t>ブンタン</t>
    </rPh>
    <rPh sb="28" eb="29">
      <t>トウ</t>
    </rPh>
    <rPh sb="31" eb="33">
      <t>キサイ</t>
    </rPh>
    <phoneticPr fontId="5"/>
  </si>
  <si>
    <t>現場試験に立ち会えない場合の監理方法について記載があり協議されているか。</t>
    <rPh sb="0" eb="2">
      <t>ゲンバ</t>
    </rPh>
    <rPh sb="2" eb="4">
      <t>シケン</t>
    </rPh>
    <rPh sb="5" eb="6">
      <t>タ</t>
    </rPh>
    <rPh sb="7" eb="8">
      <t>ア</t>
    </rPh>
    <rPh sb="11" eb="13">
      <t>バアイ</t>
    </rPh>
    <rPh sb="14" eb="16">
      <t>カンリ</t>
    </rPh>
    <rPh sb="16" eb="18">
      <t>ホウホウ</t>
    </rPh>
    <rPh sb="22" eb="24">
      <t>キサイ</t>
    </rPh>
    <rPh sb="27" eb="29">
      <t>キョウギ</t>
    </rPh>
    <phoneticPr fontId="5"/>
  </si>
  <si>
    <t>管理技術者等による下検査を実施しその内容を病院担当者に説明したか。（下検査成績書により内容確認）</t>
    <rPh sb="0" eb="2">
      <t>カンリ</t>
    </rPh>
    <rPh sb="2" eb="5">
      <t>ギジュツシャ</t>
    </rPh>
    <rPh sb="5" eb="6">
      <t>トウ</t>
    </rPh>
    <rPh sb="9" eb="10">
      <t>シタ</t>
    </rPh>
    <rPh sb="10" eb="12">
      <t>ケンサ</t>
    </rPh>
    <rPh sb="13" eb="15">
      <t>ジッシ</t>
    </rPh>
    <rPh sb="18" eb="20">
      <t>ナイヨウ</t>
    </rPh>
    <rPh sb="21" eb="23">
      <t>ビョウイン</t>
    </rPh>
    <rPh sb="23" eb="26">
      <t>タントウシャ</t>
    </rPh>
    <rPh sb="27" eb="29">
      <t>セツメイ</t>
    </rPh>
    <rPh sb="34" eb="35">
      <t>シタ</t>
    </rPh>
    <rPh sb="35" eb="37">
      <t>ケンサ</t>
    </rPh>
    <rPh sb="37" eb="39">
      <t>セイセキ</t>
    </rPh>
    <rPh sb="39" eb="40">
      <t>ショ</t>
    </rPh>
    <rPh sb="43" eb="45">
      <t>ナイヨウ</t>
    </rPh>
    <rPh sb="45" eb="47">
      <t>カクニン</t>
    </rPh>
    <phoneticPr fontId="5"/>
  </si>
  <si>
    <t>下検査の手直し完了後、現地において手直し内容を病院担当者に説明したか。</t>
    <rPh sb="0" eb="1">
      <t>シタ</t>
    </rPh>
    <rPh sb="1" eb="3">
      <t>ケンサ</t>
    </rPh>
    <rPh sb="4" eb="6">
      <t>テナオ</t>
    </rPh>
    <rPh sb="7" eb="10">
      <t>カンリョウゴ</t>
    </rPh>
    <rPh sb="11" eb="13">
      <t>ゲンチ</t>
    </rPh>
    <rPh sb="17" eb="19">
      <t>テナオ</t>
    </rPh>
    <rPh sb="20" eb="22">
      <t>ナイヨウ</t>
    </rPh>
    <rPh sb="23" eb="25">
      <t>ビョウイン</t>
    </rPh>
    <rPh sb="25" eb="28">
      <t>タントウシャ</t>
    </rPh>
    <rPh sb="29" eb="31">
      <t>セツメイ</t>
    </rPh>
    <phoneticPr fontId="5"/>
  </si>
  <si>
    <t>完成検査に管理技術者等が立会しているか。</t>
    <rPh sb="0" eb="2">
      <t>カンセイ</t>
    </rPh>
    <rPh sb="2" eb="4">
      <t>ケンサ</t>
    </rPh>
    <rPh sb="5" eb="7">
      <t>カンリ</t>
    </rPh>
    <rPh sb="7" eb="10">
      <t>ギジュツシャ</t>
    </rPh>
    <rPh sb="10" eb="11">
      <t>トウ</t>
    </rPh>
    <rPh sb="12" eb="14">
      <t>タチアイ</t>
    </rPh>
    <phoneticPr fontId="5"/>
  </si>
  <si>
    <t>特定工事について管理技術者等から検査職員に報告したか。</t>
    <rPh sb="0" eb="2">
      <t>トクテイ</t>
    </rPh>
    <rPh sb="2" eb="4">
      <t>コウジ</t>
    </rPh>
    <rPh sb="8" eb="10">
      <t>カンリ</t>
    </rPh>
    <rPh sb="10" eb="12">
      <t>ギジュツ</t>
    </rPh>
    <rPh sb="12" eb="14">
      <t>シャナド</t>
    </rPh>
    <rPh sb="16" eb="18">
      <t>ケンサ</t>
    </rPh>
    <rPh sb="18" eb="20">
      <t>ショクイン</t>
    </rPh>
    <rPh sb="21" eb="23">
      <t>ホウコク</t>
    </rPh>
    <phoneticPr fontId="5"/>
  </si>
  <si>
    <t>行政検査（建築主事、消防）の結果について管理技術者等から検査職員に報告したか。</t>
    <rPh sb="0" eb="2">
      <t>ギョウセイ</t>
    </rPh>
    <rPh sb="2" eb="4">
      <t>ケンサ</t>
    </rPh>
    <rPh sb="5" eb="7">
      <t>ケンチク</t>
    </rPh>
    <rPh sb="7" eb="9">
      <t>シュジ</t>
    </rPh>
    <rPh sb="10" eb="12">
      <t>ショウボウ</t>
    </rPh>
    <rPh sb="14" eb="16">
      <t>ケッカ</t>
    </rPh>
    <rPh sb="20" eb="22">
      <t>カンリ</t>
    </rPh>
    <rPh sb="22" eb="25">
      <t>ギジュツシャ</t>
    </rPh>
    <rPh sb="25" eb="26">
      <t>トウ</t>
    </rPh>
    <rPh sb="28" eb="30">
      <t>ケンサ</t>
    </rPh>
    <rPh sb="30" eb="32">
      <t>ショクイン</t>
    </rPh>
    <rPh sb="33" eb="35">
      <t>ホウコク</t>
    </rPh>
    <phoneticPr fontId="5"/>
  </si>
  <si>
    <t>行政検査及び建物完成検査は終了し合格となっているか。</t>
    <rPh sb="0" eb="2">
      <t>ギョウセイ</t>
    </rPh>
    <rPh sb="2" eb="4">
      <t>ケンサ</t>
    </rPh>
    <rPh sb="4" eb="5">
      <t>オヨ</t>
    </rPh>
    <rPh sb="6" eb="8">
      <t>タテモノ</t>
    </rPh>
    <rPh sb="8" eb="10">
      <t>カンセイ</t>
    </rPh>
    <rPh sb="10" eb="12">
      <t>ケンサ</t>
    </rPh>
    <rPh sb="13" eb="15">
      <t>シュウリョウ</t>
    </rPh>
    <rPh sb="16" eb="18">
      <t>ゴウカク</t>
    </rPh>
    <phoneticPr fontId="5"/>
  </si>
  <si>
    <t>工事監理業務工程計画をもとに全体の業務実施状況について記載があるか。</t>
    <rPh sb="0" eb="2">
      <t>コウジ</t>
    </rPh>
    <rPh sb="2" eb="4">
      <t>カンリ</t>
    </rPh>
    <rPh sb="4" eb="6">
      <t>ギョウム</t>
    </rPh>
    <rPh sb="6" eb="8">
      <t>コウテイ</t>
    </rPh>
    <rPh sb="8" eb="10">
      <t>ケイカク</t>
    </rPh>
    <rPh sb="14" eb="16">
      <t>ゼンタイ</t>
    </rPh>
    <rPh sb="17" eb="19">
      <t>ギョウム</t>
    </rPh>
    <rPh sb="19" eb="21">
      <t>ジッシ</t>
    </rPh>
    <rPh sb="21" eb="23">
      <t>ジョウキョウ</t>
    </rPh>
    <rPh sb="27" eb="29">
      <t>キサイ</t>
    </rPh>
    <phoneticPr fontId="5"/>
  </si>
  <si>
    <t>工事受注者等が提出した実施工程表を踏まえ、月の業務計画を立て実施状況が記載されているか。</t>
    <rPh sb="0" eb="2">
      <t>コウジ</t>
    </rPh>
    <rPh sb="2" eb="5">
      <t>ジュチュウシャ</t>
    </rPh>
    <rPh sb="5" eb="6">
      <t>トウ</t>
    </rPh>
    <rPh sb="7" eb="9">
      <t>テイシュツ</t>
    </rPh>
    <rPh sb="11" eb="13">
      <t>ジッシ</t>
    </rPh>
    <rPh sb="13" eb="16">
      <t>コウテイヒョウ</t>
    </rPh>
    <rPh sb="17" eb="18">
      <t>フ</t>
    </rPh>
    <rPh sb="21" eb="22">
      <t>ツキ</t>
    </rPh>
    <rPh sb="23" eb="25">
      <t>ギョウム</t>
    </rPh>
    <rPh sb="25" eb="27">
      <t>ケイカク</t>
    </rPh>
    <rPh sb="28" eb="29">
      <t>タ</t>
    </rPh>
    <rPh sb="30" eb="32">
      <t>ジッシ</t>
    </rPh>
    <rPh sb="32" eb="34">
      <t>ジョウキョウ</t>
    </rPh>
    <rPh sb="35" eb="37">
      <t>キサイ</t>
    </rPh>
    <phoneticPr fontId="5"/>
  </si>
  <si>
    <t>工事受注者等又は病院担当者との協議事項等の記録をすべて提出しているか。</t>
    <rPh sb="0" eb="2">
      <t>コウジ</t>
    </rPh>
    <rPh sb="2" eb="5">
      <t>ジュチュウシャ</t>
    </rPh>
    <rPh sb="5" eb="6">
      <t>トウ</t>
    </rPh>
    <rPh sb="6" eb="7">
      <t>マタ</t>
    </rPh>
    <rPh sb="8" eb="10">
      <t>ビョウイン</t>
    </rPh>
    <rPh sb="10" eb="13">
      <t>タントウシャ</t>
    </rPh>
    <rPh sb="15" eb="17">
      <t>キョウギ</t>
    </rPh>
    <rPh sb="17" eb="19">
      <t>ジコウ</t>
    </rPh>
    <rPh sb="19" eb="20">
      <t>トウ</t>
    </rPh>
    <rPh sb="21" eb="23">
      <t>キロク</t>
    </rPh>
    <rPh sb="27" eb="29">
      <t>テイシュツ</t>
    </rPh>
    <phoneticPr fontId="5"/>
  </si>
  <si>
    <t>管理技術者等が現場にて監理業務を実施した日誌が全てそろっているか。</t>
    <rPh sb="0" eb="2">
      <t>カンリ</t>
    </rPh>
    <rPh sb="2" eb="5">
      <t>ギジュツシャ</t>
    </rPh>
    <rPh sb="5" eb="6">
      <t>トウ</t>
    </rPh>
    <rPh sb="7" eb="9">
      <t>ゲンバ</t>
    </rPh>
    <rPh sb="11" eb="13">
      <t>カンリ</t>
    </rPh>
    <rPh sb="13" eb="15">
      <t>ギョウム</t>
    </rPh>
    <rPh sb="16" eb="18">
      <t>ジッシ</t>
    </rPh>
    <rPh sb="20" eb="22">
      <t>ニッシ</t>
    </rPh>
    <rPh sb="23" eb="24">
      <t>スベ</t>
    </rPh>
    <phoneticPr fontId="5"/>
  </si>
  <si>
    <t>業務報告書等の資料から管理技術者等の監理回数及び人数の合計が仕様書で規定している人数と同等以上となっていることを確認したか。</t>
    <rPh sb="0" eb="2">
      <t>ギョウム</t>
    </rPh>
    <rPh sb="2" eb="5">
      <t>ホウコクショ</t>
    </rPh>
    <rPh sb="5" eb="6">
      <t>トウ</t>
    </rPh>
    <rPh sb="7" eb="9">
      <t>シリョウ</t>
    </rPh>
    <rPh sb="11" eb="13">
      <t>カンリ</t>
    </rPh>
    <rPh sb="13" eb="16">
      <t>ギジュツシャ</t>
    </rPh>
    <rPh sb="16" eb="17">
      <t>トウ</t>
    </rPh>
    <rPh sb="18" eb="20">
      <t>カンリ</t>
    </rPh>
    <rPh sb="20" eb="22">
      <t>カイスウ</t>
    </rPh>
    <rPh sb="22" eb="23">
      <t>オヨ</t>
    </rPh>
    <rPh sb="24" eb="26">
      <t>ニンズウ</t>
    </rPh>
    <rPh sb="27" eb="29">
      <t>ゴウケイ</t>
    </rPh>
    <rPh sb="30" eb="33">
      <t>シヨウショ</t>
    </rPh>
    <rPh sb="34" eb="36">
      <t>キテイ</t>
    </rPh>
    <rPh sb="40" eb="42">
      <t>ニンズウ</t>
    </rPh>
    <rPh sb="43" eb="45">
      <t>ドウトウ</t>
    </rPh>
    <rPh sb="45" eb="47">
      <t>イジョウ</t>
    </rPh>
    <rPh sb="56" eb="58">
      <t>カクニン</t>
    </rPh>
    <phoneticPr fontId="5"/>
  </si>
  <si>
    <t>工事監理業務工程計画表どおり業務が実施しているか。</t>
    <rPh sb="0" eb="2">
      <t>コウジ</t>
    </rPh>
    <rPh sb="2" eb="4">
      <t>カンリ</t>
    </rPh>
    <rPh sb="4" eb="6">
      <t>ギョウム</t>
    </rPh>
    <rPh sb="6" eb="8">
      <t>コウテイ</t>
    </rPh>
    <rPh sb="8" eb="10">
      <t>ケイカク</t>
    </rPh>
    <rPh sb="10" eb="11">
      <t>ヒョウ</t>
    </rPh>
    <rPh sb="14" eb="16">
      <t>ギョウム</t>
    </rPh>
    <rPh sb="17" eb="19">
      <t>ジッシ</t>
    </rPh>
    <phoneticPr fontId="5"/>
  </si>
  <si>
    <t>書面で提出された管理技術者、担当技術者が監理しているか。</t>
    <rPh sb="0" eb="2">
      <t>ショメン</t>
    </rPh>
    <rPh sb="3" eb="5">
      <t>テイシュツ</t>
    </rPh>
    <rPh sb="8" eb="10">
      <t>カンリ</t>
    </rPh>
    <rPh sb="10" eb="13">
      <t>ギジュツシャ</t>
    </rPh>
    <rPh sb="14" eb="16">
      <t>タントウ</t>
    </rPh>
    <rPh sb="16" eb="19">
      <t>ギジュツシャ</t>
    </rPh>
    <rPh sb="20" eb="22">
      <t>カンリ</t>
    </rPh>
    <phoneticPr fontId="5"/>
  </si>
  <si>
    <t>１日の監理終了後監理した事項について質問・報告・連絡・協議等の報告、工事監理マニュアルによる内容の説明を行ったか。</t>
    <rPh sb="1" eb="2">
      <t>ニチ</t>
    </rPh>
    <rPh sb="3" eb="5">
      <t>カンリ</t>
    </rPh>
    <rPh sb="5" eb="8">
      <t>シュウリョウゴ</t>
    </rPh>
    <rPh sb="8" eb="10">
      <t>カンリ</t>
    </rPh>
    <rPh sb="12" eb="14">
      <t>ジコウ</t>
    </rPh>
    <rPh sb="18" eb="20">
      <t>シツモン</t>
    </rPh>
    <rPh sb="21" eb="23">
      <t>ホウコク</t>
    </rPh>
    <rPh sb="24" eb="26">
      <t>レンラク</t>
    </rPh>
    <rPh sb="27" eb="29">
      <t>キョウギ</t>
    </rPh>
    <rPh sb="29" eb="30">
      <t>トウ</t>
    </rPh>
    <rPh sb="31" eb="33">
      <t>ホウコク</t>
    </rPh>
    <rPh sb="34" eb="36">
      <t>コウジ</t>
    </rPh>
    <rPh sb="36" eb="38">
      <t>カンリ</t>
    </rPh>
    <rPh sb="46" eb="48">
      <t>ナイヨウ</t>
    </rPh>
    <rPh sb="49" eb="51">
      <t>セツメイ</t>
    </rPh>
    <rPh sb="52" eb="53">
      <t>オコナ</t>
    </rPh>
    <phoneticPr fontId="5"/>
  </si>
  <si>
    <t>停電、医療ガスの停止、通行規制、騒音、粉塵等病院運営に支障があり院内調整が必要な工事について事前協議があるか。</t>
    <rPh sb="0" eb="2">
      <t>テイデン</t>
    </rPh>
    <rPh sb="3" eb="5">
      <t>イリョウ</t>
    </rPh>
    <rPh sb="8" eb="10">
      <t>テイシ</t>
    </rPh>
    <rPh sb="11" eb="13">
      <t>ツウコウ</t>
    </rPh>
    <rPh sb="13" eb="15">
      <t>キセイ</t>
    </rPh>
    <rPh sb="16" eb="18">
      <t>ソウオン</t>
    </rPh>
    <rPh sb="19" eb="21">
      <t>フンジン</t>
    </rPh>
    <rPh sb="21" eb="22">
      <t>トウ</t>
    </rPh>
    <rPh sb="22" eb="24">
      <t>ビョウイン</t>
    </rPh>
    <rPh sb="24" eb="26">
      <t>ウンエイ</t>
    </rPh>
    <rPh sb="27" eb="29">
      <t>シショウ</t>
    </rPh>
    <rPh sb="32" eb="34">
      <t>インナイ</t>
    </rPh>
    <rPh sb="34" eb="36">
      <t>チョウセイ</t>
    </rPh>
    <rPh sb="37" eb="39">
      <t>ヒツヨウ</t>
    </rPh>
    <rPh sb="40" eb="42">
      <t>コウジ</t>
    </rPh>
    <rPh sb="46" eb="48">
      <t>ジゼン</t>
    </rPh>
    <rPh sb="48" eb="50">
      <t>キョウギ</t>
    </rPh>
    <phoneticPr fontId="5"/>
  </si>
  <si>
    <t>機器、材料の仕様、色等院内調整が必要なものについて資料の提出や協議がされているか。</t>
    <rPh sb="0" eb="2">
      <t>キキ</t>
    </rPh>
    <rPh sb="3" eb="5">
      <t>ザイリョウ</t>
    </rPh>
    <rPh sb="6" eb="8">
      <t>シヨウ</t>
    </rPh>
    <rPh sb="9" eb="10">
      <t>イロ</t>
    </rPh>
    <rPh sb="10" eb="11">
      <t>トウ</t>
    </rPh>
    <rPh sb="11" eb="13">
      <t>インナイ</t>
    </rPh>
    <rPh sb="13" eb="15">
      <t>チョウセイ</t>
    </rPh>
    <rPh sb="16" eb="18">
      <t>ヒツヨウ</t>
    </rPh>
    <rPh sb="25" eb="27">
      <t>シリョウ</t>
    </rPh>
    <rPh sb="28" eb="30">
      <t>テイシュツ</t>
    </rPh>
    <rPh sb="31" eb="33">
      <t>キョウギ</t>
    </rPh>
    <phoneticPr fontId="5"/>
  </si>
  <si>
    <t>現場の事故等不測の事態に対応しているか。</t>
    <rPh sb="0" eb="2">
      <t>ゲンバ</t>
    </rPh>
    <rPh sb="3" eb="5">
      <t>ジコ</t>
    </rPh>
    <rPh sb="5" eb="6">
      <t>トウ</t>
    </rPh>
    <rPh sb="6" eb="8">
      <t>フソク</t>
    </rPh>
    <rPh sb="9" eb="11">
      <t>ジタイ</t>
    </rPh>
    <rPh sb="12" eb="14">
      <t>タイオウ</t>
    </rPh>
    <phoneticPr fontId="5"/>
  </si>
  <si>
    <t>現場と設計図書、又は設計図書相互に不一致が有った場合の変更について報告、協議し適切に対応しているか。</t>
    <rPh sb="0" eb="2">
      <t>ゲンバ</t>
    </rPh>
    <rPh sb="3" eb="5">
      <t>セッケイ</t>
    </rPh>
    <rPh sb="5" eb="7">
      <t>トショ</t>
    </rPh>
    <rPh sb="8" eb="9">
      <t>マタ</t>
    </rPh>
    <rPh sb="10" eb="12">
      <t>セッケイ</t>
    </rPh>
    <rPh sb="12" eb="14">
      <t>トショ</t>
    </rPh>
    <rPh sb="14" eb="16">
      <t>ソウゴ</t>
    </rPh>
    <rPh sb="17" eb="20">
      <t>フイッチ</t>
    </rPh>
    <rPh sb="21" eb="22">
      <t>ア</t>
    </rPh>
    <rPh sb="24" eb="26">
      <t>バアイ</t>
    </rPh>
    <rPh sb="27" eb="29">
      <t>ヘンコウ</t>
    </rPh>
    <rPh sb="33" eb="35">
      <t>ホウコク</t>
    </rPh>
    <rPh sb="36" eb="38">
      <t>キョウギ</t>
    </rPh>
    <rPh sb="39" eb="41">
      <t>テキセツ</t>
    </rPh>
    <rPh sb="42" eb="44">
      <t>タイオウ</t>
    </rPh>
    <phoneticPr fontId="5"/>
  </si>
  <si>
    <t>出来高率</t>
    <rPh sb="0" eb="3">
      <t>デキダカ</t>
    </rPh>
    <rPh sb="3" eb="4">
      <t>リツ</t>
    </rPh>
    <phoneticPr fontId="1"/>
  </si>
  <si>
    <r>
      <t>（工事進捗状況報告時点での設計変更における増減の状況（概算でも可）を記載すること。</t>
    </r>
    <r>
      <rPr>
        <u/>
        <sz val="12"/>
        <rFont val="HG丸ｺﾞｼｯｸM-PRO"/>
        <family val="3"/>
        <charset val="128"/>
      </rPr>
      <t>毎回必ず記載すること。</t>
    </r>
    <r>
      <rPr>
        <sz val="12"/>
        <rFont val="HG丸ｺﾞｼｯｸM-PRO"/>
        <family val="3"/>
        <charset val="128"/>
      </rPr>
      <t>）</t>
    </r>
    <phoneticPr fontId="1"/>
  </si>
  <si>
    <t xml:space="preserve">出来高率 </t>
    <rPh sb="3" eb="4">
      <t>リツ</t>
    </rPh>
    <phoneticPr fontId="1"/>
  </si>
  <si>
    <t>月に２回（第１、第３月曜日）、進捗状況の出来高率を追加し報告すること。</t>
    <rPh sb="0" eb="1">
      <t>ツキ</t>
    </rPh>
    <rPh sb="3" eb="4">
      <t>カイ</t>
    </rPh>
    <rPh sb="5" eb="6">
      <t>ダイ</t>
    </rPh>
    <rPh sb="8" eb="9">
      <t>ダイ</t>
    </rPh>
    <rPh sb="10" eb="13">
      <t>ゲツヨウビ</t>
    </rPh>
    <rPh sb="15" eb="17">
      <t>シンチョク</t>
    </rPh>
    <rPh sb="17" eb="19">
      <t>ジョウキョウ</t>
    </rPh>
    <rPh sb="20" eb="23">
      <t>デキダカ</t>
    </rPh>
    <rPh sb="23" eb="24">
      <t>リツ</t>
    </rPh>
    <rPh sb="25" eb="27">
      <t>ツイカ</t>
    </rPh>
    <rPh sb="28" eb="30">
      <t>ホウコク</t>
    </rPh>
    <phoneticPr fontId="1"/>
  </si>
  <si>
    <t>工事出来高率（％）</t>
    <rPh sb="5" eb="6">
      <t>リツ</t>
    </rPh>
    <phoneticPr fontId="1"/>
  </si>
  <si>
    <t>病　院　名</t>
    <rPh sb="0" eb="1">
      <t>ヤマイ</t>
    </rPh>
    <rPh sb="2" eb="3">
      <t>イン</t>
    </rPh>
    <phoneticPr fontId="1"/>
  </si>
  <si>
    <t>工事受注者</t>
    <rPh sb="0" eb="2">
      <t>コウジ</t>
    </rPh>
    <rPh sb="2" eb="5">
      <t>ジュチュウシャ</t>
    </rPh>
    <phoneticPr fontId="5"/>
  </si>
  <si>
    <t>　下記の工事の検査員検査における修補指摘箇所において、工事の受注者等の修補が完了し、確認を下記のとおり行いましたので報告致します。</t>
    <rPh sb="7" eb="10">
      <t>ケンサイン</t>
    </rPh>
    <rPh sb="10" eb="12">
      <t>ケンサ</t>
    </rPh>
    <rPh sb="16" eb="18">
      <t>シュウホ</t>
    </rPh>
    <rPh sb="18" eb="20">
      <t>シテキ</t>
    </rPh>
    <rPh sb="20" eb="22">
      <t>カショ</t>
    </rPh>
    <rPh sb="27" eb="29">
      <t>コウジ</t>
    </rPh>
    <rPh sb="30" eb="34">
      <t>ジュチュウシャトウ</t>
    </rPh>
    <rPh sb="35" eb="37">
      <t>シュウホ</t>
    </rPh>
    <rPh sb="38" eb="40">
      <t>カンリョウ</t>
    </rPh>
    <rPh sb="42" eb="44">
      <t>カクニン</t>
    </rPh>
    <phoneticPr fontId="1"/>
  </si>
  <si>
    <t>独立行政法人国立病院機構○○病院</t>
    <rPh sb="0" eb="14">
      <t>ドクリツギョウセイホウジンコクリツビョウインキコウマルマル</t>
    </rPh>
    <rPh sb="14" eb="16">
      <t>ビョウイン</t>
    </rPh>
    <phoneticPr fontId="1"/>
  </si>
  <si>
    <t>院長　○○○○</t>
    <rPh sb="0" eb="2">
      <t>インチョウ</t>
    </rPh>
    <phoneticPr fontId="1"/>
  </si>
  <si>
    <t>令和 年 月度</t>
    <phoneticPr fontId="1"/>
  </si>
  <si>
    <r>
      <t>※本報告書については、</t>
    </r>
    <r>
      <rPr>
        <u/>
        <sz val="14"/>
        <color theme="1"/>
        <rFont val="HG丸ｺﾞｼｯｸM-PRO"/>
        <family val="3"/>
        <charset val="128"/>
      </rPr>
      <t>毎月第１・３月曜日に病院担当者と本部担当者</t>
    </r>
    <r>
      <rPr>
        <sz val="14"/>
        <color theme="1"/>
        <rFont val="HG丸ｺﾞｼｯｸM-PRO"/>
        <family val="3"/>
        <charset val="128"/>
      </rPr>
      <t>に提出すること。</t>
    </r>
    <rPh sb="1" eb="2">
      <t>ホン</t>
    </rPh>
    <rPh sb="2" eb="5">
      <t>ホウコクショ</t>
    </rPh>
    <rPh sb="11" eb="13">
      <t>マイツキ</t>
    </rPh>
    <rPh sb="13" eb="14">
      <t>ダイ</t>
    </rPh>
    <rPh sb="17" eb="20">
      <t>ゲツヨウビ</t>
    </rPh>
    <rPh sb="21" eb="23">
      <t>ビョウイン</t>
    </rPh>
    <rPh sb="23" eb="26">
      <t>タントウシャ</t>
    </rPh>
    <rPh sb="27" eb="29">
      <t>ホンブ</t>
    </rPh>
    <rPh sb="29" eb="32">
      <t>タントウシャ</t>
    </rPh>
    <rPh sb="33" eb="35">
      <t>テイシュツ</t>
    </rPh>
    <phoneticPr fontId="1"/>
  </si>
  <si>
    <t>令和　年　月分</t>
    <phoneticPr fontId="1"/>
  </si>
  <si>
    <t>円</t>
    <phoneticPr fontId="1"/>
  </si>
  <si>
    <t>令和　年　月　日</t>
    <rPh sb="0" eb="2">
      <t>レイワ</t>
    </rPh>
    <rPh sb="3" eb="4">
      <t>ネン</t>
    </rPh>
    <rPh sb="5" eb="6">
      <t>ツキ</t>
    </rPh>
    <rPh sb="7" eb="8">
      <t>ヒ</t>
    </rPh>
    <phoneticPr fontId="1"/>
  </si>
  <si>
    <t>令和　年　月　日</t>
    <phoneticPr fontId="1"/>
  </si>
  <si>
    <t>令和  年  月  日</t>
    <phoneticPr fontId="1"/>
  </si>
  <si>
    <t>令和  年  月  日</t>
    <phoneticPr fontId="1"/>
  </si>
  <si>
    <t>令和  年  月  日</t>
    <phoneticPr fontId="21"/>
  </si>
  <si>
    <t>令和  年  月  日</t>
    <phoneticPr fontId="1"/>
  </si>
  <si>
    <t>令和  年  月  日</t>
    <phoneticPr fontId="74"/>
  </si>
  <si>
    <t>（令和　　年　　月　　日 現 在 ）</t>
    <phoneticPr fontId="1"/>
  </si>
  <si>
    <t>令和  年  月  日</t>
    <phoneticPr fontId="21"/>
  </si>
  <si>
    <t>令和  年  月  日</t>
    <phoneticPr fontId="74"/>
  </si>
  <si>
    <t>令和  年  月  日</t>
    <phoneticPr fontId="1"/>
  </si>
  <si>
    <t>令和  年  月  日</t>
    <phoneticPr fontId="1"/>
  </si>
  <si>
    <t>令和  年  月  日</t>
    <phoneticPr fontId="29"/>
  </si>
  <si>
    <t>令和  年  月  日</t>
    <phoneticPr fontId="29"/>
  </si>
  <si>
    <t>工　事　名</t>
    <phoneticPr fontId="1"/>
  </si>
  <si>
    <t>再委託届</t>
    <rPh sb="1" eb="3">
      <t>イタク</t>
    </rPh>
    <phoneticPr fontId="1"/>
  </si>
  <si>
    <t>業務の一部を再委託する場合は提出すること。</t>
    <rPh sb="7" eb="9">
      <t>イタク</t>
    </rPh>
    <phoneticPr fontId="1"/>
  </si>
  <si>
    <t>再　　　委　　　託　　　届</t>
    <rPh sb="4" eb="5">
      <t>イ</t>
    </rPh>
    <phoneticPr fontId="1"/>
  </si>
  <si>
    <t>上記委託業務の一部を下記の者に再委託したいので承諾願います。</t>
    <rPh sb="16" eb="18">
      <t>イタク</t>
    </rPh>
    <phoneticPr fontId="1"/>
  </si>
  <si>
    <t>１　再委託する業務の契約相手先</t>
    <rPh sb="3" eb="5">
      <t>イタク</t>
    </rPh>
    <rPh sb="7" eb="9">
      <t>ギョウム</t>
    </rPh>
    <rPh sb="10" eb="12">
      <t>ケイヤク</t>
    </rPh>
    <rPh sb="12" eb="15">
      <t>アイテサキ</t>
    </rPh>
    <phoneticPr fontId="1"/>
  </si>
  <si>
    <t>２　再委託する業務及びその範囲</t>
    <rPh sb="3" eb="5">
      <t>イタク</t>
    </rPh>
    <rPh sb="7" eb="9">
      <t>ギョウム</t>
    </rPh>
    <rPh sb="9" eb="10">
      <t>オヨ</t>
    </rPh>
    <phoneticPr fontId="1"/>
  </si>
  <si>
    <t>発注者の完成検査終了後修補及び関係手続き等一切の業務が終了した時、監理業務完了届を発注者に提出し検査を受けること。</t>
    <phoneticPr fontId="1"/>
  </si>
  <si>
    <t>工事監理業務終了後、提出書類を整理し、工事監理記録引渡書を提出すること。提出書類の際には、事前に本部担当者の確認を受けた成果物提出リスト（工事監理）【様式18】により病院担当者に説明して確認を受けること。</t>
    <phoneticPr fontId="1"/>
  </si>
  <si>
    <t>令和６年３月</t>
    <rPh sb="0" eb="2">
      <t>レイワ</t>
    </rPh>
    <rPh sb="3" eb="4">
      <t>ネン</t>
    </rPh>
    <rPh sb="5" eb="6">
      <t>ガツ</t>
    </rPh>
    <phoneticPr fontId="1"/>
  </si>
  <si>
    <t>工　事　監　理　業　務　工　程　計　画　表</t>
    <rPh sb="0" eb="1">
      <t>コウ</t>
    </rPh>
    <rPh sb="2" eb="3">
      <t>コト</t>
    </rPh>
    <rPh sb="4" eb="5">
      <t>カン</t>
    </rPh>
    <rPh sb="6" eb="7">
      <t>リ</t>
    </rPh>
    <rPh sb="8" eb="9">
      <t>ギョウ</t>
    </rPh>
    <rPh sb="10" eb="11">
      <t>ツトム</t>
    </rPh>
    <rPh sb="12" eb="13">
      <t>タクミ</t>
    </rPh>
    <rPh sb="14" eb="15">
      <t>ホド</t>
    </rPh>
    <rPh sb="16" eb="17">
      <t>ケイ</t>
    </rPh>
    <rPh sb="18" eb="19">
      <t>ガ</t>
    </rPh>
    <rPh sb="20" eb="21">
      <t>ヒョウ</t>
    </rPh>
    <phoneticPr fontId="1"/>
  </si>
  <si>
    <t>工 事 場 所</t>
    <rPh sb="0" eb="1">
      <t>コウ</t>
    </rPh>
    <rPh sb="2" eb="3">
      <t>コト</t>
    </rPh>
    <rPh sb="4" eb="5">
      <t>バ</t>
    </rPh>
    <rPh sb="6" eb="7">
      <t>トコロ</t>
    </rPh>
    <phoneticPr fontId="1"/>
  </si>
  <si>
    <t>着　　工</t>
    <rPh sb="0" eb="1">
      <t>キ</t>
    </rPh>
    <rPh sb="3" eb="4">
      <t>タクミ</t>
    </rPh>
    <phoneticPr fontId="1"/>
  </si>
  <si>
    <t>部分完成</t>
    <rPh sb="0" eb="2">
      <t>ブブン</t>
    </rPh>
    <rPh sb="2" eb="4">
      <t>カンセイ</t>
    </rPh>
    <phoneticPr fontId="1"/>
  </si>
  <si>
    <t>工</t>
    <rPh sb="0" eb="1">
      <t>コウ</t>
    </rPh>
    <phoneticPr fontId="1"/>
  </si>
  <si>
    <t>程</t>
    <rPh sb="0" eb="1">
      <t>テイ</t>
    </rPh>
    <phoneticPr fontId="1"/>
  </si>
  <si>
    <t>年月日</t>
    <rPh sb="0" eb="3">
      <t>ネンガッピ</t>
    </rPh>
    <phoneticPr fontId="1"/>
  </si>
  <si>
    <t>工　事　区　分</t>
    <rPh sb="0" eb="1">
      <t>コウ</t>
    </rPh>
    <rPh sb="2" eb="3">
      <t>コト</t>
    </rPh>
    <rPh sb="4" eb="5">
      <t>ク</t>
    </rPh>
    <rPh sb="6" eb="7">
      <t>ブン</t>
    </rPh>
    <phoneticPr fontId="1"/>
  </si>
  <si>
    <t>１０　２０</t>
    <phoneticPr fontId="1"/>
  </si>
  <si>
    <t>建築工事</t>
    <rPh sb="0" eb="1">
      <t>ダテ</t>
    </rPh>
    <rPh sb="1" eb="2">
      <t>チク</t>
    </rPh>
    <rPh sb="2" eb="3">
      <t>タクミ</t>
    </rPh>
    <rPh sb="3" eb="4">
      <t>コト</t>
    </rPh>
    <phoneticPr fontId="1"/>
  </si>
  <si>
    <t>電気設備工事</t>
    <rPh sb="0" eb="1">
      <t>デン</t>
    </rPh>
    <rPh sb="1" eb="2">
      <t>キ</t>
    </rPh>
    <rPh sb="2" eb="3">
      <t>シツラ</t>
    </rPh>
    <rPh sb="3" eb="4">
      <t>ビ</t>
    </rPh>
    <rPh sb="4" eb="5">
      <t>タクミ</t>
    </rPh>
    <rPh sb="5" eb="6">
      <t>コト</t>
    </rPh>
    <phoneticPr fontId="1"/>
  </si>
  <si>
    <t>機械設備工事</t>
    <rPh sb="0" eb="1">
      <t>キ</t>
    </rPh>
    <rPh sb="1" eb="2">
      <t>カセ</t>
    </rPh>
    <rPh sb="2" eb="3">
      <t>シツラ</t>
    </rPh>
    <rPh sb="3" eb="4">
      <t>ビ</t>
    </rPh>
    <rPh sb="4" eb="5">
      <t>タクミ</t>
    </rPh>
    <rPh sb="5" eb="6">
      <t>コト</t>
    </rPh>
    <phoneticPr fontId="1"/>
  </si>
  <si>
    <t>業務人・日数</t>
    <rPh sb="0" eb="2">
      <t>ギョウム</t>
    </rPh>
    <rPh sb="2" eb="3">
      <t>ニン</t>
    </rPh>
    <rPh sb="4" eb="6">
      <t>ニッスウ</t>
    </rPh>
    <phoneticPr fontId="1"/>
  </si>
  <si>
    <t>人・日</t>
    <rPh sb="0" eb="1">
      <t>ニン</t>
    </rPh>
    <rPh sb="2" eb="3">
      <t>ニチ</t>
    </rPh>
    <phoneticPr fontId="1"/>
  </si>
  <si>
    <t>業務人・日数（累計）</t>
    <rPh sb="0" eb="2">
      <t>ギョウム</t>
    </rPh>
    <rPh sb="2" eb="3">
      <t>ニン</t>
    </rPh>
    <rPh sb="4" eb="6">
      <t>ニッスウ</t>
    </rPh>
    <rPh sb="7" eb="9">
      <t>ルイケイ</t>
    </rPh>
    <phoneticPr fontId="1"/>
  </si>
  <si>
    <t>工　事　出　来　高</t>
    <rPh sb="0" eb="1">
      <t>コウ</t>
    </rPh>
    <rPh sb="2" eb="3">
      <t>コト</t>
    </rPh>
    <rPh sb="4" eb="5">
      <t>デ</t>
    </rPh>
    <rPh sb="6" eb="7">
      <t>ライ</t>
    </rPh>
    <rPh sb="8" eb="9">
      <t>タカ</t>
    </rPh>
    <phoneticPr fontId="1"/>
  </si>
  <si>
    <t>受注者</t>
    <rPh sb="0" eb="2">
      <t>ジュチュウ</t>
    </rPh>
    <rPh sb="2" eb="3">
      <t>シャ</t>
    </rPh>
    <phoneticPr fontId="1"/>
  </si>
  <si>
    <t>独立行政法人国立病院機構○○病院</t>
  </si>
  <si>
    <t>院長　○○○○</t>
  </si>
  <si>
    <t>工事名：</t>
    <rPh sb="0" eb="3">
      <t>コウジメイ</t>
    </rPh>
    <phoneticPr fontId="1"/>
  </si>
  <si>
    <t>累計</t>
    <rPh sb="0" eb="2">
      <t>ルイケイ</t>
    </rPh>
    <phoneticPr fontId="1"/>
  </si>
  <si>
    <t>職名</t>
    <rPh sb="0" eb="2">
      <t>ショクメイ</t>
    </rPh>
    <phoneticPr fontId="1"/>
  </si>
  <si>
    <t>氏名</t>
    <rPh sb="0" eb="2">
      <t>シメイ</t>
    </rPh>
    <phoneticPr fontId="1"/>
  </si>
  <si>
    <t>（日）</t>
    <rPh sb="1" eb="2">
      <t>ニチ</t>
    </rPh>
    <phoneticPr fontId="1"/>
  </si>
  <si>
    <t>予定合計</t>
    <rPh sb="0" eb="4">
      <t>ヨテイゴウケイ</t>
    </rPh>
    <phoneticPr fontId="1"/>
  </si>
  <si>
    <t>実績合計</t>
    <rPh sb="0" eb="2">
      <t>ジッセキ</t>
    </rPh>
    <rPh sb="2" eb="4">
      <t>ゴウケイ</t>
    </rPh>
    <phoneticPr fontId="1"/>
  </si>
  <si>
    <t>週例</t>
    <rPh sb="0" eb="1">
      <t>シュウ</t>
    </rPh>
    <rPh sb="1" eb="2">
      <t>レイ</t>
    </rPh>
    <phoneticPr fontId="1"/>
  </si>
  <si>
    <t>月例</t>
    <rPh sb="0" eb="1">
      <t>ツキ</t>
    </rPh>
    <rPh sb="1" eb="2">
      <t>レイ</t>
    </rPh>
    <phoneticPr fontId="1"/>
  </si>
  <si>
    <t>受注者：</t>
    <rPh sb="0" eb="3">
      <t>ジュチュウシャ</t>
    </rPh>
    <phoneticPr fontId="1"/>
  </si>
  <si>
    <r>
      <rPr>
        <sz val="11"/>
        <color rgb="FFFF0000"/>
        <rFont val="ＭＳ Ｐゴシック"/>
        <family val="3"/>
        <charset val="128"/>
      </rPr>
      <t>当月</t>
    </r>
    <r>
      <rPr>
        <sz val="11"/>
        <rFont val="ＭＳ Ｐゴシック"/>
        <family val="3"/>
        <charset val="128"/>
      </rPr>
      <t>計</t>
    </r>
    <rPh sb="0" eb="2">
      <t>トウゲツ</t>
    </rPh>
    <rPh sb="2" eb="3">
      <t>ケイ</t>
    </rPh>
    <phoneticPr fontId="1"/>
  </si>
  <si>
    <t>○○○○</t>
    <phoneticPr fontId="1"/>
  </si>
  <si>
    <r>
      <t>建築</t>
    </r>
    <r>
      <rPr>
        <sz val="11"/>
        <color rgb="FFFF0000"/>
        <rFont val="ＭＳ Ｐゴシック"/>
        <family val="3"/>
        <charset val="128"/>
        <scheme val="minor"/>
      </rPr>
      <t>担当技術者</t>
    </r>
    <rPh sb="0" eb="2">
      <t>ケンチク</t>
    </rPh>
    <rPh sb="2" eb="4">
      <t>タントウ</t>
    </rPh>
    <rPh sb="4" eb="7">
      <t>ギジュツシャ</t>
    </rPh>
    <phoneticPr fontId="1"/>
  </si>
  <si>
    <r>
      <t>電気</t>
    </r>
    <r>
      <rPr>
        <sz val="11"/>
        <color rgb="FFFF0000"/>
        <rFont val="ＭＳ Ｐゴシック"/>
        <family val="3"/>
        <charset val="128"/>
        <scheme val="minor"/>
      </rPr>
      <t>担当技術者</t>
    </r>
    <rPh sb="0" eb="2">
      <t>デンキ</t>
    </rPh>
    <rPh sb="4" eb="7">
      <t>ギジュツシャ</t>
    </rPh>
    <phoneticPr fontId="1"/>
  </si>
  <si>
    <r>
      <t>機械</t>
    </r>
    <r>
      <rPr>
        <sz val="11"/>
        <color rgb="FFFF0000"/>
        <rFont val="ＭＳ Ｐゴシック"/>
        <family val="3"/>
        <charset val="128"/>
        <scheme val="minor"/>
      </rPr>
      <t>担当技術者</t>
    </r>
    <rPh sb="0" eb="2">
      <t>キカイ</t>
    </rPh>
    <rPh sb="4" eb="7">
      <t>ギジュツシャ</t>
    </rPh>
    <phoneticPr fontId="1"/>
  </si>
  <si>
    <r>
      <t>会議・</t>
    </r>
    <r>
      <rPr>
        <sz val="11"/>
        <color rgb="FFFF0000"/>
        <rFont val="ＭＳ Ｐゴシック"/>
        <family val="3"/>
        <charset val="128"/>
      </rPr>
      <t>行事</t>
    </r>
    <r>
      <rPr>
        <sz val="11"/>
        <rFont val="ＭＳ Ｐゴシック"/>
        <family val="3"/>
        <charset val="128"/>
      </rPr>
      <t>等</t>
    </r>
    <rPh sb="0" eb="2">
      <t>カイギ</t>
    </rPh>
    <rPh sb="3" eb="5">
      <t>ギョウジ</t>
    </rPh>
    <rPh sb="5" eb="6">
      <t>ナド</t>
    </rPh>
    <phoneticPr fontId="1"/>
  </si>
  <si>
    <t>下検査</t>
    <rPh sb="0" eb="1">
      <t>シタ</t>
    </rPh>
    <rPh sb="1" eb="3">
      <t>ケンサ</t>
    </rPh>
    <phoneticPr fontId="1"/>
  </si>
  <si>
    <t>※予定は○印、実績は●印とする。</t>
    <rPh sb="1" eb="3">
      <t>ヨテイ</t>
    </rPh>
    <rPh sb="5" eb="6">
      <t>シルシ</t>
    </rPh>
    <rPh sb="7" eb="9">
      <t>ジッセキ</t>
    </rPh>
    <rPh sb="11" eb="12">
      <t>シルシ</t>
    </rPh>
    <phoneticPr fontId="1"/>
  </si>
  <si>
    <t>※実績は、担当者ごとに日報を作成すること。</t>
    <rPh sb="1" eb="3">
      <t>ジッセキ</t>
    </rPh>
    <rPh sb="5" eb="8">
      <t>タントウシャ</t>
    </rPh>
    <rPh sb="11" eb="13">
      <t>ニッポウ</t>
    </rPh>
    <rPh sb="14" eb="16">
      <t>サクセイ</t>
    </rPh>
    <phoneticPr fontId="1"/>
  </si>
  <si>
    <t>毎月、月末時点で作成し、翌月５日までに病院担当者に提出すること。
監督職員（管理技術者）は、月ごと工事業務概要等監理の状況を工事監理業務報告書に記載し提出すること。</t>
    <rPh sb="3" eb="5">
      <t>ゲツマツ</t>
    </rPh>
    <phoneticPr fontId="1"/>
  </si>
  <si>
    <t>建替整備の場合は月に２回（第１、第３月曜日）、中規模又は中（大）規模の場合は月に１回（第１月曜日）に病院担当者と本部担当者に提出すること。</t>
    <rPh sb="0" eb="1">
      <t>タツル</t>
    </rPh>
    <rPh sb="1" eb="2">
      <t>タイ</t>
    </rPh>
    <rPh sb="2" eb="4">
      <t>セイビ</t>
    </rPh>
    <rPh sb="5" eb="7">
      <t>バアイ</t>
    </rPh>
    <rPh sb="8" eb="9">
      <t>ツキ</t>
    </rPh>
    <rPh sb="11" eb="12">
      <t>カイ</t>
    </rPh>
    <rPh sb="13" eb="14">
      <t>ダイ</t>
    </rPh>
    <rPh sb="16" eb="17">
      <t>ダイ</t>
    </rPh>
    <rPh sb="18" eb="21">
      <t>ゲツヨウビ</t>
    </rPh>
    <rPh sb="23" eb="26">
      <t>チュウキボ</t>
    </rPh>
    <rPh sb="26" eb="27">
      <t>マタ</t>
    </rPh>
    <rPh sb="28" eb="29">
      <t>チュウ</t>
    </rPh>
    <rPh sb="30" eb="31">
      <t>ダイ</t>
    </rPh>
    <rPh sb="32" eb="34">
      <t>キボ</t>
    </rPh>
    <rPh sb="35" eb="37">
      <t>バアイ</t>
    </rPh>
    <rPh sb="38" eb="39">
      <t>ツキ</t>
    </rPh>
    <rPh sb="41" eb="42">
      <t>カイ</t>
    </rPh>
    <rPh sb="43" eb="44">
      <t>ダイ</t>
    </rPh>
    <rPh sb="45" eb="48">
      <t>ゲツヨウビ</t>
    </rPh>
    <rPh sb="50" eb="52">
      <t>ビョウイン</t>
    </rPh>
    <rPh sb="52" eb="55">
      <t>タントウシャ</t>
    </rPh>
    <rPh sb="56" eb="58">
      <t>ホンブ</t>
    </rPh>
    <rPh sb="58" eb="61">
      <t>タントウシャ</t>
    </rPh>
    <rPh sb="62" eb="64">
      <t>テイシュツ</t>
    </rPh>
    <phoneticPr fontId="1"/>
  </si>
  <si>
    <t>監督職員は、工事監理の都度、監理内容等を記録すること。また、工事監理（現場）を行う前に発注者に監理内容、人数、時間等報告し、即日、日誌の写しを病院担当者に提出すること。
各分野（建築・電気・機械）毎に、管理技術者もしくは担当技術者が作成すること。</t>
    <rPh sb="62" eb="64">
      <t>ソクジツ</t>
    </rPh>
    <rPh sb="65" eb="67">
      <t>ニッシ</t>
    </rPh>
    <rPh sb="98" eb="99">
      <t>ゴト</t>
    </rPh>
    <rPh sb="116" eb="118">
      <t>サクセイ</t>
    </rPh>
    <phoneticPr fontId="1"/>
  </si>
  <si>
    <t>監督職員（管理技術者又は監理業務委託受注者）は、毎月、月ごとの予定、実績を記載した監理者出勤簿を発注者に提出する。建築・電気・機械の担当者ごとに現場での工事監理実施日に捺印、記録する。</t>
    <rPh sb="24" eb="26">
      <t>マイツキ</t>
    </rPh>
    <phoneticPr fontId="1"/>
  </si>
  <si>
    <t>業務着手時・完成検査時・完了時（様式16-2については監理した日ごと）にチェックを行い、病院担当者の確認（捺印）を受けること。</t>
    <rPh sb="50" eb="5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</si>
</sst>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m/d;@"/>
    <numFmt numFmtId="177" formatCode="#,##0\ &quot;　月　度　　　　進　捗　写　真&quot;"/>
    <numFmt numFmtId="178" formatCode="_ * #,##0.0_ ;_ * \-#,##0.0_ ;_ * &quot;-&quot;??_ ;_ @_ "/>
    <numFmt numFmtId="179" formatCode="#,##0_);[Red]\(#,##0\)"/>
    <numFmt numFmtId="180" formatCode="[$-411]ggge&quot;年&quot;m&quot;月&quot;d&quot;日&quot;;@"/>
    <numFmt numFmtId="181" formatCode="[$-411]ggge&quot;年&quot;m&quot;月&quot;d&quot;日現在&quot;;@"/>
    <numFmt numFmtId="182" formatCode="0.0_);[Red]\(0.0\)"/>
    <numFmt numFmtId="183" formatCode="0.0%"/>
    <numFmt numFmtId="184" formatCode="#,##0.0;[Red]\-#,##0.0"/>
    <numFmt numFmtId="185" formatCode="0.0_ "/>
    <numFmt numFmtId="186" formatCode="#"/>
    <numFmt numFmtId="187" formatCode="[$-411]m&quot;月&quot;;@"/>
    <numFmt numFmtId="188" formatCode="[$-411]ggge&quot;年&quot;m&quot;月&quot;d&quot;日&quot;&quot;(&quot;aaa&quot;)&quot;;@"/>
    <numFmt numFmtId="189" formatCode="&quot;No.&quot;#"/>
    <numFmt numFmtId="190" formatCode="[$-411]ggge&quot;年&quot;m&quot;月度&quot;;@"/>
    <numFmt numFmtId="191" formatCode="aaa"/>
    <numFmt numFmtId="192" formatCode="d"/>
    <numFmt numFmtId="193" formatCode="[$-411]ggge&quot;年&quot;m&quot;月分&quot;;@"/>
    <numFmt numFmtId="194" formatCode="#,###&quot;円&quot;"/>
    <numFmt numFmtId="195" formatCode="&quot;第&quot;#&quot;回&quot;"/>
    <numFmt numFmtId="196" formatCode="m/d"/>
    <numFmt numFmtId="197" formatCode="#,###;[Red]\-#,##0"/>
  </numFmts>
  <fonts count="10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color indexed="8"/>
      <name val="HG丸ｺﾞｼｯｸM-PRO"/>
      <family val="3"/>
      <charset val="128"/>
    </font>
    <font>
      <sz val="12"/>
      <name val="HG丸ｺﾞｼｯｸM-PRO"/>
      <family val="3"/>
      <charset val="128"/>
    </font>
    <font>
      <sz val="6"/>
      <name val="ＭＳ Ｐゴシック"/>
      <family val="3"/>
      <charset val="128"/>
    </font>
    <font>
      <sz val="11"/>
      <name val="HG丸ｺﾞｼｯｸM-PRO"/>
      <family val="3"/>
      <charset val="128"/>
    </font>
    <font>
      <sz val="20"/>
      <name val="HG丸ｺﾞｼｯｸM-PRO"/>
      <family val="3"/>
      <charset val="128"/>
    </font>
    <font>
      <sz val="11"/>
      <color indexed="8"/>
      <name val="HG丸ｺﾞｼｯｸM-PRO"/>
      <family val="3"/>
      <charset val="128"/>
    </font>
    <font>
      <sz val="12"/>
      <color indexed="12"/>
      <name val="HG丸ｺﾞｼｯｸM-PRO"/>
      <family val="3"/>
      <charset val="128"/>
    </font>
    <font>
      <sz val="11"/>
      <color indexed="10"/>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b/>
      <sz val="12"/>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明朝"/>
      <family val="1"/>
      <charset val="128"/>
    </font>
    <font>
      <sz val="12"/>
      <color indexed="8"/>
      <name val="ＭＳ 明朝"/>
      <family val="1"/>
      <charset val="128"/>
    </font>
    <font>
      <sz val="10.5"/>
      <color indexed="8"/>
      <name val="ＭＳ 明朝"/>
      <family val="1"/>
      <charset val="128"/>
    </font>
    <font>
      <sz val="6"/>
      <name val="ＭＳ Ｐゴシック"/>
      <family val="3"/>
      <charset val="128"/>
    </font>
    <font>
      <b/>
      <sz val="18"/>
      <name val="HG丸ｺﾞｼｯｸM-PRO"/>
      <family val="3"/>
      <charset val="128"/>
    </font>
    <font>
      <sz val="11"/>
      <color indexed="10"/>
      <name val="HGｺﾞｼｯｸM"/>
      <family val="3"/>
      <charset val="128"/>
    </font>
    <font>
      <sz val="11"/>
      <color indexed="8"/>
      <name val="HGｺﾞｼｯｸM"/>
      <family val="3"/>
      <charset val="128"/>
    </font>
    <font>
      <sz val="10.5"/>
      <name val="HG丸ｺﾞｼｯｸM-PRO"/>
      <family val="3"/>
      <charset val="128"/>
    </font>
    <font>
      <sz val="16"/>
      <name val="HG丸ｺﾞｼｯｸM-PRO"/>
      <family val="3"/>
      <charset val="128"/>
    </font>
    <font>
      <sz val="9"/>
      <name val="HG丸ｺﾞｼｯｸM-PRO"/>
      <family val="3"/>
      <charset val="128"/>
    </font>
    <font>
      <sz val="22"/>
      <name val="HG丸ｺﾞｼｯｸM-PRO"/>
      <family val="3"/>
      <charset val="128"/>
    </font>
    <font>
      <sz val="6"/>
      <name val="ＭＳ Ｐゴシック"/>
      <family val="3"/>
      <charset val="128"/>
    </font>
    <font>
      <sz val="6"/>
      <name val="ＭＳ Ｐゴシック"/>
      <family val="3"/>
      <charset val="128"/>
    </font>
    <font>
      <sz val="12"/>
      <name val="ＭＳ 明朝"/>
      <family val="1"/>
      <charset val="128"/>
    </font>
    <font>
      <sz val="16"/>
      <name val="ＭＳ 明朝"/>
      <family val="1"/>
      <charset val="128"/>
    </font>
    <font>
      <sz val="10.5"/>
      <name val="ＭＳ 明朝"/>
      <family val="1"/>
      <charset val="128"/>
    </font>
    <font>
      <u/>
      <sz val="11"/>
      <color indexed="8"/>
      <name val="ＭＳ 明朝"/>
      <family val="1"/>
      <charset val="128"/>
    </font>
    <font>
      <sz val="18"/>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scheme val="minor"/>
    </font>
    <font>
      <sz val="12"/>
      <color theme="1"/>
      <name val="HG丸ｺﾞｼｯｸM-PRO"/>
      <family val="3"/>
      <charset val="128"/>
    </font>
    <font>
      <sz val="12"/>
      <color theme="1"/>
      <name val="ＭＳ 明朝"/>
      <family val="1"/>
      <charset val="128"/>
    </font>
    <font>
      <sz val="11"/>
      <color theme="1"/>
      <name val="ＭＳ 明朝"/>
      <family val="1"/>
      <charset val="128"/>
    </font>
    <font>
      <sz val="9.1"/>
      <color theme="1"/>
      <name val="ＭＳ 明朝"/>
      <family val="1"/>
      <charset val="128"/>
    </font>
    <font>
      <sz val="16"/>
      <color theme="1"/>
      <name val="ＭＳ 明朝"/>
      <family val="1"/>
      <charset val="128"/>
    </font>
    <font>
      <sz val="10.5"/>
      <color theme="1"/>
      <name val="ＭＳ 明朝"/>
      <family val="1"/>
      <charset val="128"/>
    </font>
    <font>
      <sz val="10"/>
      <color theme="1"/>
      <name val="ＭＳ 明朝"/>
      <family val="1"/>
      <charset val="128"/>
    </font>
    <font>
      <sz val="11"/>
      <color theme="1"/>
      <name val="HGｺﾞｼｯｸM"/>
      <family val="3"/>
      <charset val="128"/>
    </font>
    <font>
      <sz val="6"/>
      <color rgb="FFFF0000"/>
      <name val="HG丸ｺﾞｼｯｸM-PRO"/>
      <family val="3"/>
      <charset val="128"/>
    </font>
    <font>
      <b/>
      <sz val="12"/>
      <color rgb="FFFF0000"/>
      <name val="HG丸ｺﾞｼｯｸM-PRO"/>
      <family val="3"/>
      <charset val="128"/>
    </font>
    <font>
      <b/>
      <sz val="12"/>
      <color rgb="FFFF00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6"/>
      <color theme="1"/>
      <name val="ＭＳ 明朝"/>
      <family val="1"/>
      <charset val="128"/>
    </font>
    <font>
      <b/>
      <sz val="22"/>
      <color theme="1"/>
      <name val="ＭＳ 明朝"/>
      <family val="1"/>
      <charset val="128"/>
    </font>
    <font>
      <sz val="12.85"/>
      <color theme="1"/>
      <name val="ＭＳ 明朝"/>
      <family val="1"/>
      <charset val="128"/>
    </font>
    <font>
      <sz val="18"/>
      <color theme="1"/>
      <name val="ＭＳ 明朝"/>
      <family val="1"/>
      <charset val="128"/>
    </font>
    <font>
      <b/>
      <sz val="16"/>
      <color theme="1"/>
      <name val="HGｺﾞｼｯｸM"/>
      <family val="3"/>
      <charset val="128"/>
    </font>
    <font>
      <sz val="11"/>
      <color rgb="FF0000FF"/>
      <name val="ＭＳ 明朝"/>
      <family val="1"/>
      <charset val="128"/>
    </font>
    <font>
      <sz val="12"/>
      <color rgb="FF0000FF"/>
      <name val="ＭＳ 明朝"/>
      <family val="1"/>
      <charset val="128"/>
    </font>
    <font>
      <sz val="6"/>
      <name val="ＭＳ Ｐゴシック"/>
      <family val="3"/>
      <charset val="128"/>
      <scheme val="minor"/>
    </font>
    <font>
      <b/>
      <sz val="12"/>
      <color theme="1"/>
      <name val="ＭＳ 明朝"/>
      <family val="1"/>
      <charset val="128"/>
    </font>
    <font>
      <sz val="11"/>
      <color theme="1"/>
      <name val="HG丸ｺﾞｼｯｸM-PRO"/>
      <family val="3"/>
      <charset val="128"/>
    </font>
    <font>
      <sz val="12"/>
      <color rgb="FF0000FF"/>
      <name val="HG丸ｺﾞｼｯｸM-PRO"/>
      <family val="3"/>
      <charset val="128"/>
    </font>
    <font>
      <sz val="11"/>
      <color rgb="FF0000FF"/>
      <name val="HG丸ｺﾞｼｯｸM-PRO"/>
      <family val="3"/>
      <charset val="128"/>
    </font>
    <font>
      <sz val="10.5"/>
      <color rgb="FF0000FF"/>
      <name val="ＭＳ 明朝"/>
      <family val="1"/>
      <charset val="128"/>
    </font>
    <font>
      <sz val="14"/>
      <color theme="1"/>
      <name val="HG丸ｺﾞｼｯｸM-PRO"/>
      <family val="3"/>
      <charset val="128"/>
    </font>
    <font>
      <sz val="10"/>
      <color theme="1"/>
      <name val="HG丸ｺﾞｼｯｸM-PRO"/>
      <family val="3"/>
      <charset val="128"/>
    </font>
    <font>
      <sz val="10.5"/>
      <color rgb="FF0000FF"/>
      <name val="HG丸ｺﾞｼｯｸM-PRO"/>
      <family val="3"/>
      <charset val="128"/>
    </font>
    <font>
      <sz val="10.5"/>
      <name val="ＭＳ Ｐゴシック"/>
      <family val="3"/>
      <charset val="128"/>
      <scheme val="minor"/>
    </font>
    <font>
      <sz val="14"/>
      <color rgb="FF0000FF"/>
      <name val="HG丸ｺﾞｼｯｸM-PRO"/>
      <family val="3"/>
      <charset val="128"/>
    </font>
    <font>
      <sz val="11"/>
      <color rgb="FF0000FF"/>
      <name val="HGｺﾞｼｯｸM"/>
      <family val="3"/>
      <charset val="128"/>
    </font>
    <font>
      <sz val="11"/>
      <color theme="1"/>
      <name val="ＭＳ ゴシック"/>
      <family val="3"/>
      <charset val="128"/>
    </font>
    <font>
      <sz val="11"/>
      <color rgb="FF0000FF"/>
      <name val="ＭＳ Ｐゴシック"/>
      <family val="3"/>
      <charset val="128"/>
    </font>
    <font>
      <sz val="16"/>
      <name val="ＭＳ Ｐゴシック"/>
      <family val="3"/>
      <charset val="128"/>
    </font>
    <font>
      <sz val="12"/>
      <color rgb="FF0000FF"/>
      <name val="ＭＳ Ｐゴシック"/>
      <family val="3"/>
      <charset val="128"/>
    </font>
    <font>
      <sz val="12"/>
      <color rgb="FFFF0000"/>
      <name val="ＭＳ 明朝"/>
      <family val="1"/>
      <charset val="128"/>
    </font>
    <font>
      <sz val="11"/>
      <color theme="1"/>
      <name val="ＭＳ Ｐゴシック"/>
      <family val="3"/>
      <charset val="128"/>
    </font>
    <font>
      <b/>
      <sz val="16"/>
      <color theme="1"/>
      <name val="ＭＳ Ｐゴシック"/>
      <family val="3"/>
      <charset val="128"/>
      <scheme val="minor"/>
    </font>
    <font>
      <sz val="10"/>
      <color theme="1"/>
      <name val="ＭＳ Ｐゴシック"/>
      <family val="3"/>
      <charset val="128"/>
      <scheme val="minor"/>
    </font>
    <font>
      <sz val="8"/>
      <color theme="1"/>
      <name val="HG丸ｺﾞｼｯｸM-PRO"/>
      <family val="3"/>
      <charset val="128"/>
    </font>
    <font>
      <u/>
      <sz val="12"/>
      <name val="HG丸ｺﾞｼｯｸM-PRO"/>
      <family val="3"/>
      <charset val="128"/>
    </font>
    <font>
      <u/>
      <sz val="14"/>
      <color theme="1"/>
      <name val="HG丸ｺﾞｼｯｸM-PRO"/>
      <family val="3"/>
      <charset val="128"/>
    </font>
    <font>
      <sz val="11"/>
      <color rgb="FF000000"/>
      <name val="ＭＳ 明朝"/>
      <family val="1"/>
      <charset val="128"/>
    </font>
    <font>
      <sz val="6"/>
      <color theme="1"/>
      <name val="ＭＳ 明朝"/>
      <family val="1"/>
      <charset val="128"/>
    </font>
    <font>
      <sz val="11"/>
      <color rgb="FFFF0000"/>
      <name val="ＭＳ Ｐゴシック"/>
      <family val="3"/>
      <charset val="128"/>
    </font>
    <font>
      <b/>
      <sz val="14"/>
      <name val="ＭＳ Ｐゴシック"/>
      <family val="3"/>
      <charset val="128"/>
    </font>
    <font>
      <sz val="9.1"/>
      <name val="ＭＳ 明朝"/>
      <family val="1"/>
      <charset val="12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6" tint="0.79998168889431442"/>
        <bgColor indexed="64"/>
      </patternFill>
    </fill>
    <fill>
      <patternFill patternType="solid">
        <fgColor theme="3" tint="0.79998168889431442"/>
        <bgColor indexed="64"/>
      </patternFill>
    </fill>
    <fill>
      <patternFill patternType="solid">
        <fgColor rgb="FFEAF1DD"/>
        <bgColor indexed="64"/>
      </patternFill>
    </fill>
    <fill>
      <patternFill patternType="solid">
        <fgColor theme="0"/>
        <bgColor indexed="64"/>
      </patternFill>
    </fill>
    <fill>
      <patternFill patternType="solid">
        <fgColor rgb="FFEBF1DE"/>
        <bgColor indexed="64"/>
      </patternFill>
    </fill>
    <fill>
      <patternFill patternType="solid">
        <fgColor rgb="FFFFFF00"/>
        <bgColor indexed="64"/>
      </patternFill>
    </fill>
  </fills>
  <borders count="1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thin">
        <color indexed="64"/>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thin">
        <color rgb="FFFF0000"/>
      </right>
      <top style="medium">
        <color theme="1"/>
      </top>
      <bottom style="medium">
        <color theme="1"/>
      </bottom>
      <diagonal/>
    </border>
    <border>
      <left style="thin">
        <color rgb="FFFF0000"/>
      </left>
      <right style="thin">
        <color rgb="FFFF0000"/>
      </right>
      <top style="medium">
        <color theme="1"/>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style="thin">
        <color theme="1"/>
      </left>
      <right/>
      <top style="medium">
        <color theme="1"/>
      </top>
      <bottom/>
      <diagonal/>
    </border>
    <border>
      <left style="thin">
        <color theme="1"/>
      </left>
      <right/>
      <top/>
      <bottom style="medium">
        <color theme="1"/>
      </bottom>
      <diagonal/>
    </border>
    <border>
      <left style="thin">
        <color theme="1"/>
      </left>
      <right/>
      <top/>
      <bottom/>
      <diagonal/>
    </border>
    <border>
      <left style="thin">
        <color theme="1"/>
      </left>
      <right style="thin">
        <color theme="1"/>
      </right>
      <top style="medium">
        <color theme="1"/>
      </top>
      <bottom style="medium">
        <color theme="1"/>
      </bottom>
      <diagonal/>
    </border>
    <border>
      <left style="thin">
        <color rgb="FFFF0000"/>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medium">
        <color theme="1"/>
      </top>
      <bottom/>
      <diagonal/>
    </border>
    <border>
      <left style="thin">
        <color theme="1"/>
      </left>
      <right style="thin">
        <color theme="1"/>
      </right>
      <top/>
      <bottom style="medium">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medium">
        <color theme="1"/>
      </right>
      <top style="thin">
        <color theme="1"/>
      </top>
      <bottom style="thin">
        <color theme="1"/>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51">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0" borderId="0" applyNumberFormat="0" applyFill="0" applyBorder="0" applyAlignment="0" applyProtection="0">
      <alignment vertical="center"/>
    </xf>
    <xf numFmtId="0" fontId="39" fillId="26" borderId="110" applyNumberFormat="0" applyAlignment="0" applyProtection="0">
      <alignment vertical="center"/>
    </xf>
    <xf numFmtId="0" fontId="40" fillId="27" borderId="0" applyNumberFormat="0" applyBorder="0" applyAlignment="0" applyProtection="0">
      <alignment vertical="center"/>
    </xf>
    <xf numFmtId="0" fontId="36" fillId="28" borderId="111" applyNumberFormat="0" applyFont="0" applyAlignment="0" applyProtection="0">
      <alignment vertical="center"/>
    </xf>
    <xf numFmtId="0" fontId="41" fillId="0" borderId="112" applyNumberFormat="0" applyFill="0" applyAlignment="0" applyProtection="0">
      <alignment vertical="center"/>
    </xf>
    <xf numFmtId="0" fontId="42" fillId="29" borderId="0" applyNumberFormat="0" applyBorder="0" applyAlignment="0" applyProtection="0">
      <alignment vertical="center"/>
    </xf>
    <xf numFmtId="0" fontId="43" fillId="30" borderId="113"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alignment vertical="center"/>
    </xf>
    <xf numFmtId="0" fontId="45" fillId="0" borderId="114" applyNumberFormat="0" applyFill="0" applyAlignment="0" applyProtection="0">
      <alignment vertical="center"/>
    </xf>
    <xf numFmtId="0" fontId="46" fillId="0" borderId="115" applyNumberFormat="0" applyFill="0" applyAlignment="0" applyProtection="0">
      <alignment vertical="center"/>
    </xf>
    <xf numFmtId="0" fontId="47" fillId="0" borderId="116" applyNumberFormat="0" applyFill="0" applyAlignment="0" applyProtection="0">
      <alignment vertical="center"/>
    </xf>
    <xf numFmtId="0" fontId="47" fillId="0" borderId="0" applyNumberFormat="0" applyFill="0" applyBorder="0" applyAlignment="0" applyProtection="0">
      <alignment vertical="center"/>
    </xf>
    <xf numFmtId="0" fontId="48" fillId="0" borderId="117" applyNumberFormat="0" applyFill="0" applyAlignment="0" applyProtection="0">
      <alignment vertical="center"/>
    </xf>
    <xf numFmtId="0" fontId="49" fillId="30" borderId="118" applyNumberFormat="0" applyAlignment="0" applyProtection="0">
      <alignment vertical="center"/>
    </xf>
    <xf numFmtId="0" fontId="50" fillId="0" borderId="0" applyNumberFormat="0" applyFill="0" applyBorder="0" applyAlignment="0" applyProtection="0">
      <alignment vertical="center"/>
    </xf>
    <xf numFmtId="0" fontId="51" fillId="31" borderId="113" applyNumberFormat="0" applyAlignment="0" applyProtection="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52" fillId="32" borderId="0" applyNumberFormat="0" applyBorder="0" applyAlignment="0" applyProtection="0">
      <alignment vertical="center"/>
    </xf>
    <xf numFmtId="9" fontId="36" fillId="0" borderId="0" applyFont="0" applyFill="0" applyBorder="0" applyAlignment="0" applyProtection="0">
      <alignment vertical="center"/>
    </xf>
    <xf numFmtId="38" fontId="36" fillId="0" borderId="0" applyFont="0" applyFill="0" applyBorder="0" applyAlignment="0" applyProtection="0">
      <alignment vertical="center"/>
    </xf>
    <xf numFmtId="0" fontId="36" fillId="0" borderId="0">
      <alignment vertical="center"/>
    </xf>
  </cellStyleXfs>
  <cellXfs count="853">
    <xf numFmtId="0" fontId="0" fillId="0" borderId="0" xfId="0">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lignment vertical="center"/>
    </xf>
    <xf numFmtId="0" fontId="55" fillId="0" borderId="0" xfId="0" applyFont="1" applyAlignment="1">
      <alignment vertical="top"/>
    </xf>
    <xf numFmtId="49" fontId="55" fillId="0" borderId="0" xfId="0" applyNumberFormat="1" applyFont="1">
      <alignment vertical="center"/>
    </xf>
    <xf numFmtId="0" fontId="58" fillId="0" borderId="0" xfId="0" applyFont="1">
      <alignment vertical="center"/>
    </xf>
    <xf numFmtId="0" fontId="59" fillId="0" borderId="0" xfId="0" applyFont="1">
      <alignment vertical="center"/>
    </xf>
    <xf numFmtId="0" fontId="3" fillId="0" borderId="0" xfId="44" applyFont="1"/>
    <xf numFmtId="0" fontId="4" fillId="0" borderId="0" xfId="44" applyFont="1"/>
    <xf numFmtId="0" fontId="6" fillId="0" borderId="0" xfId="44" applyFont="1"/>
    <xf numFmtId="0" fontId="4" fillId="0" borderId="1" xfId="44" applyFont="1" applyBorder="1" applyAlignment="1">
      <alignment horizontal="center" vertical="center"/>
    </xf>
    <xf numFmtId="0" fontId="4" fillId="0" borderId="2" xfId="44" applyFont="1" applyBorder="1" applyAlignment="1">
      <alignment horizontal="center" vertical="center"/>
    </xf>
    <xf numFmtId="0" fontId="4" fillId="0" borderId="3" xfId="44" applyFont="1" applyBorder="1" applyAlignment="1">
      <alignment horizontal="center" vertical="center"/>
    </xf>
    <xf numFmtId="0" fontId="7" fillId="0" borderId="0" xfId="44" applyFont="1"/>
    <xf numFmtId="0" fontId="4" fillId="0" borderId="4" xfId="44" applyFont="1" applyBorder="1" applyAlignment="1">
      <alignment horizontal="center" vertical="center"/>
    </xf>
    <xf numFmtId="0" fontId="4" fillId="0" borderId="5" xfId="44" applyFont="1" applyBorder="1" applyAlignment="1">
      <alignment horizontal="center" vertical="center"/>
    </xf>
    <xf numFmtId="0" fontId="4" fillId="0" borderId="6" xfId="44" applyFont="1" applyBorder="1" applyAlignment="1">
      <alignment horizontal="center" vertical="center"/>
    </xf>
    <xf numFmtId="0" fontId="4" fillId="0" borderId="1" xfId="44" applyFont="1" applyBorder="1"/>
    <xf numFmtId="0" fontId="4" fillId="0" borderId="2" xfId="44" applyFont="1" applyBorder="1"/>
    <xf numFmtId="0" fontId="4" fillId="0" borderId="3" xfId="44" applyFont="1" applyBorder="1"/>
    <xf numFmtId="0" fontId="4" fillId="0" borderId="4" xfId="44" applyFont="1" applyBorder="1"/>
    <xf numFmtId="0" fontId="4" fillId="0" borderId="5" xfId="44" applyFont="1" applyBorder="1"/>
    <xf numFmtId="0" fontId="7" fillId="0" borderId="5" xfId="44" applyFont="1" applyBorder="1"/>
    <xf numFmtId="0" fontId="4" fillId="0" borderId="6" xfId="44" applyFont="1" applyBorder="1"/>
    <xf numFmtId="0" fontId="4" fillId="0" borderId="7" xfId="44" applyFont="1" applyBorder="1"/>
    <xf numFmtId="0" fontId="4" fillId="0" borderId="8" xfId="44" applyFont="1" applyBorder="1"/>
    <xf numFmtId="0" fontId="4" fillId="0" borderId="9" xfId="44" applyFont="1" applyBorder="1"/>
    <xf numFmtId="0" fontId="4" fillId="0" borderId="10" xfId="44" applyFont="1" applyBorder="1" applyAlignment="1">
      <alignment horizontal="center"/>
    </xf>
    <xf numFmtId="0" fontId="4" fillId="0" borderId="11" xfId="44" applyFont="1" applyBorder="1"/>
    <xf numFmtId="0" fontId="3" fillId="0" borderId="4" xfId="44" applyFont="1" applyBorder="1"/>
    <xf numFmtId="0" fontId="3" fillId="0" borderId="5" xfId="44" applyFont="1" applyBorder="1" applyAlignment="1">
      <alignment horizontal="center"/>
    </xf>
    <xf numFmtId="0" fontId="3" fillId="0" borderId="6" xfId="44" applyFont="1" applyBorder="1"/>
    <xf numFmtId="0" fontId="3" fillId="0" borderId="12" xfId="44" applyFont="1" applyBorder="1"/>
    <xf numFmtId="0" fontId="3" fillId="0" borderId="13" xfId="44" applyFont="1" applyBorder="1"/>
    <xf numFmtId="0" fontId="3" fillId="0" borderId="14" xfId="44" applyFont="1" applyBorder="1"/>
    <xf numFmtId="0" fontId="3" fillId="0" borderId="15" xfId="44" applyFont="1" applyBorder="1" applyAlignment="1">
      <alignment horizontal="right"/>
    </xf>
    <xf numFmtId="0" fontId="3" fillId="0" borderId="14" xfId="44" applyFont="1" applyBorder="1" applyAlignment="1">
      <alignment horizontal="right"/>
    </xf>
    <xf numFmtId="0" fontId="3" fillId="0" borderId="6" xfId="44" applyFont="1" applyBorder="1" applyAlignment="1">
      <alignment vertical="center" shrinkToFit="1"/>
    </xf>
    <xf numFmtId="0" fontId="8" fillId="0" borderId="0" xfId="44" applyFont="1"/>
    <xf numFmtId="0" fontId="3" fillId="0" borderId="0" xfId="44" applyFont="1" applyAlignment="1">
      <alignment horizontal="center"/>
    </xf>
    <xf numFmtId="0" fontId="9" fillId="0" borderId="0" xfId="44" applyFont="1"/>
    <xf numFmtId="0" fontId="4" fillId="0" borderId="0" xfId="44" applyFont="1" applyAlignment="1">
      <alignment horizontal="right"/>
    </xf>
    <xf numFmtId="0" fontId="10" fillId="0" borderId="0" xfId="44" applyFont="1"/>
    <xf numFmtId="0" fontId="4" fillId="0" borderId="0" xfId="44" applyFont="1" applyAlignment="1">
      <alignment horizontal="center"/>
    </xf>
    <xf numFmtId="0" fontId="4" fillId="0" borderId="1" xfId="45" applyFont="1" applyBorder="1">
      <alignment vertical="center"/>
    </xf>
    <xf numFmtId="0" fontId="4" fillId="0" borderId="2" xfId="45" applyFont="1" applyBorder="1">
      <alignment vertical="center"/>
    </xf>
    <xf numFmtId="0" fontId="6" fillId="0" borderId="0" xfId="45" applyFont="1">
      <alignment vertical="center"/>
    </xf>
    <xf numFmtId="0" fontId="4" fillId="0" borderId="7" xfId="45" applyFont="1" applyBorder="1">
      <alignment vertical="center"/>
    </xf>
    <xf numFmtId="0" fontId="4" fillId="0" borderId="0" xfId="45" applyFont="1">
      <alignment vertical="center"/>
    </xf>
    <xf numFmtId="0" fontId="4" fillId="0" borderId="9" xfId="45" applyFont="1" applyBorder="1">
      <alignment vertical="center"/>
    </xf>
    <xf numFmtId="0" fontId="4" fillId="0" borderId="10" xfId="45" applyFont="1" applyBorder="1">
      <alignment vertical="center"/>
    </xf>
    <xf numFmtId="0" fontId="4" fillId="0" borderId="16" xfId="45" applyFont="1" applyBorder="1" applyAlignment="1">
      <alignment horizontal="center" vertical="center" shrinkToFit="1"/>
    </xf>
    <xf numFmtId="0" fontId="4" fillId="0" borderId="17" xfId="45" applyFont="1" applyBorder="1">
      <alignment vertical="center"/>
    </xf>
    <xf numFmtId="0" fontId="4" fillId="0" borderId="18" xfId="45" applyFont="1" applyBorder="1">
      <alignment vertical="center"/>
    </xf>
    <xf numFmtId="0" fontId="4" fillId="0" borderId="19" xfId="45" applyFont="1" applyBorder="1">
      <alignment vertical="center"/>
    </xf>
    <xf numFmtId="0" fontId="6" fillId="0" borderId="0" xfId="42" applyFont="1" applyAlignment="1">
      <alignment vertical="center"/>
    </xf>
    <xf numFmtId="0" fontId="6" fillId="0" borderId="0" xfId="42" applyFont="1" applyAlignment="1">
      <alignment horizontal="center" vertical="center"/>
    </xf>
    <xf numFmtId="0" fontId="6" fillId="0" borderId="16" xfId="42" applyFont="1" applyBorder="1" applyAlignment="1">
      <alignment horizontal="center" vertical="center"/>
    </xf>
    <xf numFmtId="0" fontId="6" fillId="0" borderId="20" xfId="42" applyFont="1" applyBorder="1" applyAlignment="1">
      <alignment horizontal="center" vertical="center"/>
    </xf>
    <xf numFmtId="0" fontId="6" fillId="0" borderId="0" xfId="42" quotePrefix="1" applyFont="1" applyAlignment="1">
      <alignment horizontal="right" vertical="center"/>
    </xf>
    <xf numFmtId="0" fontId="2" fillId="0" borderId="0" xfId="43">
      <alignment vertical="center"/>
    </xf>
    <xf numFmtId="0" fontId="2" fillId="0" borderId="25" xfId="43" applyBorder="1">
      <alignment vertical="center"/>
    </xf>
    <xf numFmtId="0" fontId="2" fillId="0" borderId="26" xfId="43" applyBorder="1">
      <alignment vertical="center"/>
    </xf>
    <xf numFmtId="0" fontId="2" fillId="0" borderId="27" xfId="43" applyBorder="1">
      <alignment vertical="center"/>
    </xf>
    <xf numFmtId="0" fontId="2" fillId="0" borderId="28" xfId="43" applyBorder="1">
      <alignment vertical="center"/>
    </xf>
    <xf numFmtId="0" fontId="2" fillId="0" borderId="30" xfId="43" applyBorder="1">
      <alignment vertical="center"/>
    </xf>
    <xf numFmtId="0" fontId="2" fillId="0" borderId="18" xfId="43" applyBorder="1">
      <alignment vertical="center"/>
    </xf>
    <xf numFmtId="0" fontId="2" fillId="0" borderId="32" xfId="43" applyBorder="1">
      <alignment vertical="center"/>
    </xf>
    <xf numFmtId="0" fontId="2" fillId="0" borderId="38" xfId="43" applyBorder="1">
      <alignment vertical="center"/>
    </xf>
    <xf numFmtId="0" fontId="2" fillId="0" borderId="40" xfId="43" applyBorder="1">
      <alignment vertical="center"/>
    </xf>
    <xf numFmtId="0" fontId="2" fillId="0" borderId="0" xfId="43" quotePrefix="1" applyAlignment="1">
      <alignment horizontal="right" vertical="center" textRotation="180"/>
    </xf>
    <xf numFmtId="0" fontId="2" fillId="0" borderId="41" xfId="43" applyBorder="1">
      <alignment vertical="center"/>
    </xf>
    <xf numFmtId="0" fontId="14" fillId="0" borderId="24" xfId="43" applyFont="1" applyBorder="1">
      <alignment vertical="center"/>
    </xf>
    <xf numFmtId="0" fontId="15" fillId="0" borderId="42" xfId="43" applyFont="1" applyBorder="1" applyAlignment="1">
      <alignment horizontal="center" vertical="center"/>
    </xf>
    <xf numFmtId="0" fontId="15" fillId="0" borderId="43" xfId="43" applyFont="1" applyBorder="1" applyAlignment="1">
      <alignment horizontal="center" vertical="center"/>
    </xf>
    <xf numFmtId="0" fontId="16" fillId="0" borderId="44" xfId="43" applyFont="1" applyBorder="1" applyAlignment="1">
      <alignment horizontal="center" vertical="center"/>
    </xf>
    <xf numFmtId="0" fontId="16" fillId="0" borderId="7" xfId="43" applyFont="1" applyBorder="1" applyAlignment="1">
      <alignment horizontal="center" vertical="center"/>
    </xf>
    <xf numFmtId="0" fontId="17" fillId="0" borderId="45" xfId="43" applyFont="1" applyBorder="1">
      <alignment vertical="center"/>
    </xf>
    <xf numFmtId="0" fontId="17" fillId="0" borderId="45" xfId="43" applyFont="1" applyBorder="1" applyAlignment="1">
      <alignment horizontal="center" vertical="center"/>
    </xf>
    <xf numFmtId="0" fontId="17" fillId="0" borderId="46" xfId="43" applyFont="1" applyBorder="1">
      <alignment vertical="center"/>
    </xf>
    <xf numFmtId="0" fontId="2" fillId="0" borderId="47" xfId="43" applyBorder="1">
      <alignment vertical="center"/>
    </xf>
    <xf numFmtId="0" fontId="17" fillId="0" borderId="48" xfId="43" applyFont="1" applyBorder="1">
      <alignment vertical="center"/>
    </xf>
    <xf numFmtId="0" fontId="2" fillId="0" borderId="49" xfId="43" applyBorder="1">
      <alignment vertical="center"/>
    </xf>
    <xf numFmtId="0" fontId="2" fillId="0" borderId="50" xfId="43" applyBorder="1">
      <alignment vertical="center"/>
    </xf>
    <xf numFmtId="0" fontId="16" fillId="0" borderId="49" xfId="43" applyFont="1" applyBorder="1" applyAlignment="1">
      <alignment horizontal="center" vertical="center"/>
    </xf>
    <xf numFmtId="0" fontId="17" fillId="0" borderId="51" xfId="43" applyFont="1" applyBorder="1">
      <alignment vertical="center"/>
    </xf>
    <xf numFmtId="0" fontId="2" fillId="0" borderId="44" xfId="43" applyBorder="1">
      <alignment vertical="center"/>
    </xf>
    <xf numFmtId="0" fontId="2" fillId="0" borderId="52" xfId="43" applyBorder="1">
      <alignment vertical="center"/>
    </xf>
    <xf numFmtId="0" fontId="16" fillId="0" borderId="53" xfId="43" applyFont="1" applyBorder="1" applyAlignment="1">
      <alignment horizontal="center" vertical="center"/>
    </xf>
    <xf numFmtId="0" fontId="2" fillId="0" borderId="53" xfId="43" applyBorder="1">
      <alignment vertical="center"/>
    </xf>
    <xf numFmtId="0" fontId="2" fillId="0" borderId="54" xfId="43" applyBorder="1">
      <alignment vertical="center"/>
    </xf>
    <xf numFmtId="0" fontId="16" fillId="0" borderId="55" xfId="43" applyFont="1" applyBorder="1" applyAlignment="1">
      <alignment horizontal="center" vertical="center"/>
    </xf>
    <xf numFmtId="49" fontId="2" fillId="0" borderId="0" xfId="43" applyNumberFormat="1" applyAlignment="1">
      <alignment horizontal="right" vertical="center"/>
    </xf>
    <xf numFmtId="0" fontId="2" fillId="0" borderId="56" xfId="43" applyBorder="1">
      <alignment vertical="center"/>
    </xf>
    <xf numFmtId="0" fontId="14" fillId="0" borderId="25" xfId="43" applyFont="1" applyBorder="1">
      <alignment vertical="center"/>
    </xf>
    <xf numFmtId="0" fontId="2" fillId="0" borderId="47" xfId="43" applyBorder="1" applyAlignment="1">
      <alignment horizontal="center" vertical="center"/>
    </xf>
    <xf numFmtId="0" fontId="2" fillId="0" borderId="57" xfId="43" applyBorder="1" applyAlignment="1">
      <alignment horizontal="center" vertical="center"/>
    </xf>
    <xf numFmtId="0" fontId="2" fillId="0" borderId="59" xfId="43" applyBorder="1">
      <alignment vertical="center"/>
    </xf>
    <xf numFmtId="0" fontId="16" fillId="0" borderId="37" xfId="43" applyFont="1" applyBorder="1" applyAlignment="1">
      <alignment horizontal="center" vertical="center"/>
    </xf>
    <xf numFmtId="0" fontId="16" fillId="0" borderId="60" xfId="43" applyFont="1" applyBorder="1" applyAlignment="1">
      <alignment horizontal="center" vertical="center"/>
    </xf>
    <xf numFmtId="0" fontId="2" fillId="0" borderId="61" xfId="43" applyBorder="1">
      <alignment vertical="center"/>
    </xf>
    <xf numFmtId="0" fontId="16" fillId="0" borderId="39" xfId="43" applyFont="1" applyBorder="1" applyAlignment="1">
      <alignment horizontal="center" vertical="center"/>
    </xf>
    <xf numFmtId="0" fontId="16" fillId="0" borderId="62" xfId="43" applyFont="1" applyBorder="1" applyAlignment="1">
      <alignment horizontal="center" vertical="center"/>
    </xf>
    <xf numFmtId="0" fontId="16" fillId="0" borderId="63" xfId="43" applyFont="1" applyBorder="1" applyAlignment="1">
      <alignment horizontal="center" vertical="center"/>
    </xf>
    <xf numFmtId="0" fontId="16" fillId="0" borderId="64" xfId="43" applyFont="1" applyBorder="1" applyAlignment="1">
      <alignment horizontal="center" vertical="center"/>
    </xf>
    <xf numFmtId="0" fontId="16" fillId="0" borderId="36" xfId="43" applyFont="1" applyBorder="1" applyAlignment="1">
      <alignment horizontal="center" vertical="center"/>
    </xf>
    <xf numFmtId="0" fontId="16" fillId="0" borderId="65" xfId="43" applyFont="1" applyBorder="1" applyAlignment="1">
      <alignment horizontal="center" vertical="center"/>
    </xf>
    <xf numFmtId="0" fontId="2" fillId="0" borderId="66" xfId="43" applyBorder="1">
      <alignment vertical="center"/>
    </xf>
    <xf numFmtId="0" fontId="2" fillId="0" borderId="67" xfId="43" applyBorder="1" applyAlignment="1">
      <alignment horizontal="center" vertical="center" wrapText="1"/>
    </xf>
    <xf numFmtId="0" fontId="17" fillId="0" borderId="58" xfId="43" applyFont="1" applyBorder="1" applyAlignment="1">
      <alignment horizontal="center" vertical="center"/>
    </xf>
    <xf numFmtId="0" fontId="17" fillId="0" borderId="43" xfId="43" applyFont="1" applyBorder="1" applyAlignment="1">
      <alignment horizontal="center" vertical="center"/>
    </xf>
    <xf numFmtId="0" fontId="55" fillId="0" borderId="1" xfId="0" applyFont="1" applyBorder="1">
      <alignment vertical="center"/>
    </xf>
    <xf numFmtId="0" fontId="55" fillId="0" borderId="3" xfId="0" applyFont="1" applyBorder="1">
      <alignment vertical="center"/>
    </xf>
    <xf numFmtId="0" fontId="55" fillId="0" borderId="9" xfId="0" applyFont="1" applyBorder="1">
      <alignment vertical="center"/>
    </xf>
    <xf numFmtId="0" fontId="55" fillId="0" borderId="11" xfId="0" applyFont="1" applyBorder="1">
      <alignment vertical="center"/>
    </xf>
    <xf numFmtId="0" fontId="55" fillId="0" borderId="7" xfId="0" applyFont="1" applyBorder="1">
      <alignment vertical="center"/>
    </xf>
    <xf numFmtId="0" fontId="55" fillId="0" borderId="8" xfId="0" applyFont="1" applyBorder="1">
      <alignment vertical="center"/>
    </xf>
    <xf numFmtId="0" fontId="55" fillId="0" borderId="0" xfId="0" applyFont="1" applyAlignment="1">
      <alignment horizontal="center" vertical="center"/>
    </xf>
    <xf numFmtId="0" fontId="55" fillId="0" borderId="0" xfId="0" applyFont="1" applyAlignment="1">
      <alignment horizontal="distributed" vertical="center"/>
    </xf>
    <xf numFmtId="0" fontId="55" fillId="0" borderId="0" xfId="0" applyFont="1" applyAlignment="1">
      <alignment horizontal="left" vertical="center"/>
    </xf>
    <xf numFmtId="0" fontId="59" fillId="0" borderId="1" xfId="0" applyFont="1" applyBorder="1">
      <alignment vertical="center"/>
    </xf>
    <xf numFmtId="0" fontId="59" fillId="0" borderId="3" xfId="0" applyFont="1" applyBorder="1">
      <alignment vertical="center"/>
    </xf>
    <xf numFmtId="0" fontId="56" fillId="0" borderId="3" xfId="0" applyFont="1" applyBorder="1">
      <alignment vertical="center"/>
    </xf>
    <xf numFmtId="0" fontId="59" fillId="0" borderId="7" xfId="0" applyFont="1" applyBorder="1">
      <alignment vertical="center"/>
    </xf>
    <xf numFmtId="0" fontId="59" fillId="0" borderId="8" xfId="0" applyFont="1" applyBorder="1">
      <alignment vertical="center"/>
    </xf>
    <xf numFmtId="0" fontId="56" fillId="0" borderId="8" xfId="0" applyFont="1" applyBorder="1">
      <alignment vertical="center"/>
    </xf>
    <xf numFmtId="0" fontId="56" fillId="0" borderId="11" xfId="0" applyFont="1" applyBorder="1">
      <alignment vertical="center"/>
    </xf>
    <xf numFmtId="0" fontId="59" fillId="0" borderId="9" xfId="0" applyFont="1" applyBorder="1">
      <alignment vertical="center"/>
    </xf>
    <xf numFmtId="0" fontId="59" fillId="0" borderId="11" xfId="0" applyFont="1" applyBorder="1">
      <alignment vertical="center"/>
    </xf>
    <xf numFmtId="0" fontId="55" fillId="0" borderId="10" xfId="0" applyFont="1" applyBorder="1">
      <alignment vertical="center"/>
    </xf>
    <xf numFmtId="0" fontId="55" fillId="0" borderId="0" xfId="0" applyFont="1" applyAlignment="1">
      <alignment horizontal="right" vertical="center"/>
    </xf>
    <xf numFmtId="0" fontId="55" fillId="0" borderId="0" xfId="0" applyFont="1" applyAlignment="1">
      <alignment horizontal="left" vertical="top" wrapText="1"/>
    </xf>
    <xf numFmtId="49" fontId="55" fillId="0" borderId="0" xfId="0" applyNumberFormat="1" applyFont="1" applyAlignment="1">
      <alignment horizontal="right" vertical="center"/>
    </xf>
    <xf numFmtId="0" fontId="19" fillId="0" borderId="7" xfId="0" applyFont="1" applyBorder="1">
      <alignment vertical="center"/>
    </xf>
    <xf numFmtId="0" fontId="20" fillId="0" borderId="7" xfId="0" applyFont="1" applyBorder="1">
      <alignment vertical="center"/>
    </xf>
    <xf numFmtId="0" fontId="60" fillId="0" borderId="0" xfId="0" applyFont="1">
      <alignment vertical="center"/>
    </xf>
    <xf numFmtId="0" fontId="12" fillId="0" borderId="0" xfId="46" applyFont="1" applyAlignment="1">
      <alignment vertical="center"/>
    </xf>
    <xf numFmtId="0" fontId="12" fillId="0" borderId="0" xfId="46" applyFont="1" applyAlignment="1">
      <alignment horizontal="center" vertical="center"/>
    </xf>
    <xf numFmtId="177" fontId="12" fillId="0" borderId="0" xfId="46" applyNumberFormat="1" applyFont="1" applyAlignment="1">
      <alignment vertical="center"/>
    </xf>
    <xf numFmtId="177" fontId="22" fillId="0" borderId="0" xfId="46" applyNumberFormat="1" applyFont="1" applyAlignment="1">
      <alignment horizontal="center" vertical="center"/>
    </xf>
    <xf numFmtId="0" fontId="12" fillId="0" borderId="0" xfId="46" quotePrefix="1" applyFont="1" applyAlignment="1">
      <alignment vertical="center"/>
    </xf>
    <xf numFmtId="0" fontId="12" fillId="0" borderId="0" xfId="46" applyFont="1" applyAlignment="1">
      <alignment horizontal="distributed" vertical="center"/>
    </xf>
    <xf numFmtId="178" fontId="12" fillId="0" borderId="0" xfId="46" applyNumberFormat="1" applyFont="1" applyAlignment="1">
      <alignment horizontal="right" vertical="center"/>
    </xf>
    <xf numFmtId="0" fontId="4" fillId="0" borderId="0" xfId="46" applyFont="1" applyAlignment="1">
      <alignment vertical="center"/>
    </xf>
    <xf numFmtId="0" fontId="61" fillId="0" borderId="0" xfId="43" applyFont="1">
      <alignment vertical="center"/>
    </xf>
    <xf numFmtId="0" fontId="61" fillId="0" borderId="0" xfId="43" applyFont="1" applyAlignment="1">
      <alignment horizontal="right" vertical="center"/>
    </xf>
    <xf numFmtId="0" fontId="61" fillId="0" borderId="0" xfId="43" applyFont="1" applyAlignment="1">
      <alignment horizontal="center" vertical="center"/>
    </xf>
    <xf numFmtId="0" fontId="25" fillId="0" borderId="0" xfId="46" applyFont="1" applyAlignment="1">
      <alignment vertical="center"/>
    </xf>
    <xf numFmtId="0" fontId="26" fillId="0" borderId="0" xfId="46" applyFont="1" applyAlignment="1">
      <alignment vertical="center"/>
    </xf>
    <xf numFmtId="0" fontId="11" fillId="0" borderId="0" xfId="46" applyFont="1" applyAlignment="1">
      <alignment vertical="center"/>
    </xf>
    <xf numFmtId="0" fontId="26" fillId="0" borderId="0" xfId="46" applyFont="1" applyAlignment="1">
      <alignment horizontal="center" vertical="center"/>
    </xf>
    <xf numFmtId="0" fontId="6" fillId="0" borderId="0" xfId="46" applyFont="1" applyAlignment="1">
      <alignment horizontal="center" vertical="center"/>
    </xf>
    <xf numFmtId="0" fontId="13" fillId="0" borderId="0" xfId="46" applyFont="1" applyAlignment="1">
      <alignment horizontal="center" vertical="center"/>
    </xf>
    <xf numFmtId="0" fontId="6" fillId="0" borderId="0" xfId="46" applyFont="1" applyAlignment="1">
      <alignment vertical="center"/>
    </xf>
    <xf numFmtId="0" fontId="27" fillId="0" borderId="0" xfId="46" applyFont="1" applyAlignment="1">
      <alignment vertical="center"/>
    </xf>
    <xf numFmtId="0" fontId="11" fillId="0" borderId="16" xfId="46" applyFont="1" applyBorder="1" applyAlignment="1">
      <alignment horizontal="center" vertical="center"/>
    </xf>
    <xf numFmtId="0" fontId="11" fillId="0" borderId="0" xfId="46" applyFont="1" applyAlignment="1">
      <alignment horizontal="left" vertical="center"/>
    </xf>
    <xf numFmtId="0" fontId="11" fillId="0" borderId="0" xfId="46" applyFont="1" applyAlignment="1">
      <alignment horizontal="centerContinuous" vertical="center"/>
    </xf>
    <xf numFmtId="0" fontId="11" fillId="0" borderId="0" xfId="46" applyFont="1" applyAlignment="1">
      <alignment horizontal="centerContinuous"/>
    </xf>
    <xf numFmtId="38" fontId="6" fillId="0" borderId="0" xfId="33" applyFont="1" applyBorder="1" applyAlignment="1">
      <alignment horizontal="left" vertical="center"/>
    </xf>
    <xf numFmtId="0" fontId="13" fillId="0" borderId="11" xfId="46" applyFont="1" applyBorder="1" applyAlignment="1">
      <alignment horizontal="center" vertical="center"/>
    </xf>
    <xf numFmtId="0" fontId="11" fillId="0" borderId="0" xfId="46" applyFont="1" applyAlignment="1">
      <alignment horizontal="center" vertical="center" wrapText="1"/>
    </xf>
    <xf numFmtId="0" fontId="6" fillId="34" borderId="6" xfId="46" applyFont="1" applyFill="1" applyBorder="1" applyAlignment="1">
      <alignment vertical="center"/>
    </xf>
    <xf numFmtId="49" fontId="13" fillId="34" borderId="16" xfId="46" applyNumberFormat="1" applyFont="1" applyFill="1" applyBorder="1" applyAlignment="1">
      <alignment horizontal="right" vertical="center" shrinkToFit="1"/>
    </xf>
    <xf numFmtId="182" fontId="13" fillId="34" borderId="4" xfId="46" applyNumberFormat="1" applyFont="1" applyFill="1" applyBorder="1" applyAlignment="1">
      <alignment vertical="center" shrinkToFit="1"/>
    </xf>
    <xf numFmtId="182" fontId="13" fillId="34" borderId="16" xfId="46" applyNumberFormat="1" applyFont="1" applyFill="1" applyBorder="1" applyAlignment="1">
      <alignment vertical="center" shrinkToFit="1"/>
    </xf>
    <xf numFmtId="183" fontId="11" fillId="0" borderId="0" xfId="46" applyNumberFormat="1" applyFont="1" applyAlignment="1">
      <alignment horizontal="right" vertical="center"/>
    </xf>
    <xf numFmtId="0" fontId="6" fillId="0" borderId="3" xfId="46" applyFont="1" applyBorder="1" applyAlignment="1">
      <alignment horizontal="center" vertical="center"/>
    </xf>
    <xf numFmtId="49" fontId="13" fillId="33" borderId="16" xfId="46" applyNumberFormat="1" applyFont="1" applyFill="1" applyBorder="1" applyAlignment="1">
      <alignment horizontal="right" vertical="center" shrinkToFit="1"/>
    </xf>
    <xf numFmtId="184" fontId="13" fillId="0" borderId="16" xfId="33" applyNumberFormat="1" applyFont="1" applyFill="1" applyBorder="1" applyAlignment="1">
      <alignment horizontal="center" vertical="center" shrinkToFit="1"/>
    </xf>
    <xf numFmtId="184" fontId="13" fillId="33" borderId="16" xfId="33" applyNumberFormat="1" applyFont="1" applyFill="1" applyBorder="1" applyAlignment="1">
      <alignment horizontal="center" vertical="center" shrinkToFit="1"/>
    </xf>
    <xf numFmtId="0" fontId="6" fillId="0" borderId="16" xfId="46" applyFont="1" applyBorder="1" applyAlignment="1">
      <alignment horizontal="left" vertical="center"/>
    </xf>
    <xf numFmtId="182" fontId="13" fillId="0" borderId="4" xfId="46" applyNumberFormat="1" applyFont="1" applyBorder="1" applyAlignment="1">
      <alignment horizontal="right" vertical="center" shrinkToFit="1"/>
    </xf>
    <xf numFmtId="182" fontId="13" fillId="33" borderId="16" xfId="46" applyNumberFormat="1" applyFont="1" applyFill="1" applyBorder="1" applyAlignment="1">
      <alignment horizontal="right" vertical="center" shrinkToFit="1"/>
    </xf>
    <xf numFmtId="182" fontId="13" fillId="0" borderId="16" xfId="46" applyNumberFormat="1" applyFont="1" applyBorder="1" applyAlignment="1">
      <alignment horizontal="center" vertical="center" shrinkToFit="1"/>
    </xf>
    <xf numFmtId="182" fontId="13" fillId="33" borderId="16" xfId="46" applyNumberFormat="1" applyFont="1" applyFill="1" applyBorder="1" applyAlignment="1">
      <alignment horizontal="center" vertical="center" shrinkToFit="1"/>
    </xf>
    <xf numFmtId="182" fontId="13" fillId="33" borderId="6" xfId="46" applyNumberFormat="1" applyFont="1" applyFill="1" applyBorder="1" applyAlignment="1">
      <alignment horizontal="center" vertical="center" shrinkToFit="1"/>
    </xf>
    <xf numFmtId="182" fontId="13" fillId="0" borderId="16" xfId="46" applyNumberFormat="1" applyFont="1" applyBorder="1" applyAlignment="1">
      <alignment horizontal="right" vertical="center" shrinkToFit="1"/>
    </xf>
    <xf numFmtId="182" fontId="13" fillId="33" borderId="6" xfId="46" applyNumberFormat="1" applyFont="1" applyFill="1" applyBorder="1" applyAlignment="1">
      <alignment horizontal="right" vertical="center" shrinkToFit="1"/>
    </xf>
    <xf numFmtId="182" fontId="13" fillId="34" borderId="6" xfId="46" applyNumberFormat="1" applyFont="1" applyFill="1" applyBorder="1" applyAlignment="1">
      <alignment vertical="center" shrinkToFit="1"/>
    </xf>
    <xf numFmtId="0" fontId="11" fillId="34" borderId="19" xfId="46" applyFont="1" applyFill="1" applyBorder="1" applyAlignment="1">
      <alignment horizontal="center" vertical="center"/>
    </xf>
    <xf numFmtId="185" fontId="13" fillId="34" borderId="6" xfId="46" quotePrefix="1" applyNumberFormat="1" applyFont="1" applyFill="1" applyBorder="1" applyAlignment="1">
      <alignment horizontal="right" vertical="center" shrinkToFit="1"/>
    </xf>
    <xf numFmtId="185" fontId="13" fillId="34" borderId="6" xfId="46" applyNumberFormat="1" applyFont="1" applyFill="1" applyBorder="1" applyAlignment="1">
      <alignment horizontal="right" vertical="center" shrinkToFit="1"/>
    </xf>
    <xf numFmtId="185" fontId="13" fillId="35" borderId="6" xfId="46" quotePrefix="1" applyNumberFormat="1" applyFont="1" applyFill="1" applyBorder="1" applyAlignment="1">
      <alignment horizontal="right" vertical="center" shrinkToFit="1"/>
    </xf>
    <xf numFmtId="185" fontId="13" fillId="0" borderId="6" xfId="46" applyNumberFormat="1" applyFont="1" applyBorder="1" applyAlignment="1">
      <alignment horizontal="right" vertical="center" shrinkToFit="1"/>
    </xf>
    <xf numFmtId="185" fontId="13" fillId="35" borderId="6" xfId="46" applyNumberFormat="1" applyFont="1" applyFill="1" applyBorder="1" applyAlignment="1">
      <alignment horizontal="right" vertical="center" shrinkToFit="1"/>
    </xf>
    <xf numFmtId="185" fontId="62" fillId="0" borderId="0" xfId="46" applyNumberFormat="1" applyFont="1" applyAlignment="1">
      <alignment vertical="center"/>
    </xf>
    <xf numFmtId="0" fontId="6" fillId="0" borderId="2" xfId="46" applyFont="1" applyBorder="1" applyAlignment="1">
      <alignment vertical="center"/>
    </xf>
    <xf numFmtId="0" fontId="25" fillId="0" borderId="1" xfId="46" applyFont="1" applyBorder="1" applyAlignment="1">
      <alignment vertical="center"/>
    </xf>
    <xf numFmtId="0" fontId="25" fillId="0" borderId="2" xfId="46" applyFont="1" applyBorder="1" applyAlignment="1">
      <alignment vertical="center"/>
    </xf>
    <xf numFmtId="0" fontId="25" fillId="0" borderId="7" xfId="46" applyFont="1" applyBorder="1" applyAlignment="1">
      <alignment vertical="center"/>
    </xf>
    <xf numFmtId="0" fontId="13" fillId="0" borderId="7" xfId="46" applyFont="1" applyBorder="1" applyAlignment="1">
      <alignment horizontal="center" vertical="center"/>
    </xf>
    <xf numFmtId="0" fontId="11" fillId="0" borderId="2" xfId="46" applyFont="1" applyBorder="1" applyAlignment="1">
      <alignment vertical="center"/>
    </xf>
    <xf numFmtId="0" fontId="11" fillId="0" borderId="2" xfId="46" applyFont="1" applyBorder="1" applyAlignment="1">
      <alignment horizontal="right" vertical="center"/>
    </xf>
    <xf numFmtId="0" fontId="11" fillId="0" borderId="0" xfId="46" applyFont="1" applyAlignment="1">
      <alignment horizontal="right" vertical="center"/>
    </xf>
    <xf numFmtId="0" fontId="25" fillId="0" borderId="9" xfId="46" applyFont="1" applyBorder="1" applyAlignment="1">
      <alignment vertical="center"/>
    </xf>
    <xf numFmtId="0" fontId="25" fillId="0" borderId="10" xfId="46" applyFont="1" applyBorder="1" applyAlignment="1">
      <alignment vertical="center"/>
    </xf>
    <xf numFmtId="0" fontId="4" fillId="0" borderId="25" xfId="46" applyFont="1" applyBorder="1" applyAlignment="1">
      <alignment vertical="center"/>
    </xf>
    <xf numFmtId="0" fontId="4" fillId="0" borderId="26" xfId="46" applyFont="1" applyBorder="1" applyAlignment="1">
      <alignment vertical="center"/>
    </xf>
    <xf numFmtId="0" fontId="4" fillId="0" borderId="27" xfId="46" applyFont="1" applyBorder="1" applyAlignment="1">
      <alignment vertical="center"/>
    </xf>
    <xf numFmtId="0" fontId="4" fillId="0" borderId="28" xfId="46" applyFont="1" applyBorder="1" applyAlignment="1">
      <alignment vertical="center"/>
    </xf>
    <xf numFmtId="0" fontId="4" fillId="0" borderId="69" xfId="46" applyFont="1" applyBorder="1" applyAlignment="1">
      <alignment vertical="center"/>
    </xf>
    <xf numFmtId="0" fontId="4" fillId="0" borderId="29" xfId="46" applyFont="1" applyBorder="1" applyAlignment="1">
      <alignment vertical="center"/>
    </xf>
    <xf numFmtId="0" fontId="4" fillId="0" borderId="30" xfId="46" applyFont="1" applyBorder="1" applyAlignment="1">
      <alignment vertical="center"/>
    </xf>
    <xf numFmtId="0" fontId="4" fillId="0" borderId="31" xfId="46" applyFont="1" applyBorder="1" applyAlignment="1">
      <alignment vertical="center"/>
    </xf>
    <xf numFmtId="0" fontId="63" fillId="0" borderId="0" xfId="0" applyFont="1">
      <alignment vertical="center"/>
    </xf>
    <xf numFmtId="0" fontId="64" fillId="0" borderId="0" xfId="0" applyFont="1">
      <alignment vertical="center"/>
    </xf>
    <xf numFmtId="0" fontId="16" fillId="0" borderId="70" xfId="43" applyFont="1" applyBorder="1" applyAlignment="1">
      <alignment horizontal="center" vertical="center"/>
    </xf>
    <xf numFmtId="0" fontId="17" fillId="0" borderId="31" xfId="43" applyFont="1" applyBorder="1">
      <alignment vertical="center"/>
    </xf>
    <xf numFmtId="177" fontId="12" fillId="0" borderId="0" xfId="46" applyNumberFormat="1" applyFont="1" applyAlignment="1">
      <alignment horizontal="distributed" vertical="center" indent="20"/>
    </xf>
    <xf numFmtId="0" fontId="31" fillId="0" borderId="0" xfId="0" applyFont="1">
      <alignment vertical="center"/>
    </xf>
    <xf numFmtId="0" fontId="18" fillId="0" borderId="0" xfId="0" applyFont="1">
      <alignment vertical="center"/>
    </xf>
    <xf numFmtId="0" fontId="65" fillId="0" borderId="0" xfId="0" applyFont="1">
      <alignment vertical="center"/>
    </xf>
    <xf numFmtId="0" fontId="31" fillId="0" borderId="10" xfId="0" applyFont="1" applyBorder="1">
      <alignment vertical="center"/>
    </xf>
    <xf numFmtId="0" fontId="18" fillId="0" borderId="10" xfId="0" applyFont="1" applyBorder="1">
      <alignment vertical="center"/>
    </xf>
    <xf numFmtId="0" fontId="33" fillId="0" borderId="1" xfId="0" applyFont="1" applyBorder="1">
      <alignment vertical="center"/>
    </xf>
    <xf numFmtId="0" fontId="33" fillId="0" borderId="3" xfId="0" applyFont="1" applyBorder="1">
      <alignment vertical="center"/>
    </xf>
    <xf numFmtId="0" fontId="33" fillId="0" borderId="2" xfId="0" applyFont="1" applyBorder="1">
      <alignment vertical="center"/>
    </xf>
    <xf numFmtId="0" fontId="33" fillId="0" borderId="9" xfId="0" applyFont="1" applyBorder="1">
      <alignment vertical="center"/>
    </xf>
    <xf numFmtId="0" fontId="33" fillId="0" borderId="11" xfId="0" applyFont="1" applyBorder="1">
      <alignment vertical="center"/>
    </xf>
    <xf numFmtId="0" fontId="33" fillId="0" borderId="10" xfId="0" applyFont="1" applyBorder="1">
      <alignment vertical="center"/>
    </xf>
    <xf numFmtId="0" fontId="33" fillId="0" borderId="7" xfId="0" applyFont="1" applyBorder="1">
      <alignment vertical="center"/>
    </xf>
    <xf numFmtId="0" fontId="33" fillId="0" borderId="8" xfId="0" applyFont="1" applyBorder="1">
      <alignment vertical="center"/>
    </xf>
    <xf numFmtId="0" fontId="33" fillId="0" borderId="0" xfId="0" applyFont="1">
      <alignment vertical="center"/>
    </xf>
    <xf numFmtId="0" fontId="66" fillId="0" borderId="0" xfId="0" applyFont="1">
      <alignment vertical="center"/>
    </xf>
    <xf numFmtId="0" fontId="2" fillId="0" borderId="71" xfId="43" applyBorder="1">
      <alignment vertical="center"/>
    </xf>
    <xf numFmtId="0" fontId="2" fillId="0" borderId="7" xfId="43" applyBorder="1">
      <alignment vertical="center"/>
    </xf>
    <xf numFmtId="0" fontId="2" fillId="0" borderId="45" xfId="43" applyBorder="1">
      <alignment vertical="center"/>
    </xf>
    <xf numFmtId="0" fontId="2" fillId="0" borderId="72" xfId="43" applyBorder="1">
      <alignment vertical="center"/>
    </xf>
    <xf numFmtId="0" fontId="2" fillId="0" borderId="73" xfId="43" applyBorder="1">
      <alignment vertical="center"/>
    </xf>
    <xf numFmtId="0" fontId="2" fillId="0" borderId="74" xfId="43" applyBorder="1">
      <alignment vertical="center"/>
    </xf>
    <xf numFmtId="0" fontId="2" fillId="0" borderId="75" xfId="43" applyBorder="1">
      <alignment vertical="center"/>
    </xf>
    <xf numFmtId="0" fontId="2" fillId="0" borderId="76" xfId="43" applyBorder="1">
      <alignment vertical="center"/>
    </xf>
    <xf numFmtId="0" fontId="2" fillId="0" borderId="77" xfId="43" applyBorder="1">
      <alignment vertical="center"/>
    </xf>
    <xf numFmtId="0" fontId="2" fillId="0" borderId="78" xfId="43" applyBorder="1">
      <alignment vertical="center"/>
    </xf>
    <xf numFmtId="0" fontId="67" fillId="0" borderId="0" xfId="0" applyFont="1" applyAlignment="1">
      <alignment horizontal="center" vertical="center" wrapText="1"/>
    </xf>
    <xf numFmtId="0" fontId="31" fillId="0" borderId="0" xfId="0" applyFont="1" applyAlignment="1">
      <alignment horizontal="center" vertical="center"/>
    </xf>
    <xf numFmtId="0" fontId="4" fillId="0" borderId="0" xfId="0" applyFont="1">
      <alignment vertical="center"/>
    </xf>
    <xf numFmtId="0" fontId="4" fillId="0" borderId="9" xfId="45" applyFont="1" applyBorder="1" applyAlignment="1">
      <alignment horizontal="right" vertical="center"/>
    </xf>
    <xf numFmtId="0" fontId="4" fillId="0" borderId="10" xfId="45" applyFont="1" applyBorder="1" applyAlignment="1">
      <alignment horizontal="right" vertical="center"/>
    </xf>
    <xf numFmtId="0" fontId="6" fillId="0" borderId="6" xfId="42" applyFont="1" applyBorder="1" applyAlignment="1">
      <alignment horizontal="center" vertical="center"/>
    </xf>
    <xf numFmtId="0" fontId="59" fillId="0" borderId="0" xfId="0" applyFont="1" applyAlignment="1">
      <alignment horizontal="left" vertical="center"/>
    </xf>
    <xf numFmtId="0" fontId="65" fillId="0" borderId="2" xfId="0" applyFont="1" applyBorder="1">
      <alignment vertical="center"/>
    </xf>
    <xf numFmtId="0" fontId="72" fillId="0" borderId="0" xfId="0" applyFont="1">
      <alignment vertical="center"/>
    </xf>
    <xf numFmtId="0" fontId="57" fillId="0" borderId="119" xfId="0" applyFont="1" applyBorder="1" applyAlignment="1">
      <alignment horizontal="center" vertical="center" wrapText="1"/>
    </xf>
    <xf numFmtId="0" fontId="57" fillId="0" borderId="120" xfId="0" applyFont="1" applyBorder="1" applyAlignment="1">
      <alignment horizontal="center" vertical="center" wrapText="1"/>
    </xf>
    <xf numFmtId="0" fontId="73" fillId="0" borderId="0" xfId="0" applyFont="1">
      <alignment vertical="center"/>
    </xf>
    <xf numFmtId="180" fontId="55" fillId="0" borderId="0" xfId="0" applyNumberFormat="1" applyFont="1" applyAlignment="1">
      <alignment horizontal="distributed" vertical="center"/>
    </xf>
    <xf numFmtId="0" fontId="55" fillId="0" borderId="0" xfId="0" applyFont="1" applyAlignment="1">
      <alignment horizontal="centerContinuous" vertical="center"/>
    </xf>
    <xf numFmtId="0" fontId="56" fillId="0" borderId="0" xfId="0" applyFont="1" applyAlignment="1">
      <alignment horizontal="centerContinuous" vertical="center"/>
    </xf>
    <xf numFmtId="0" fontId="75" fillId="0" borderId="0" xfId="0" applyFont="1">
      <alignment vertical="center"/>
    </xf>
    <xf numFmtId="0" fontId="77" fillId="0" borderId="0" xfId="44" applyFont="1"/>
    <xf numFmtId="186" fontId="4" fillId="0" borderId="0" xfId="44" applyNumberFormat="1" applyFont="1"/>
    <xf numFmtId="0" fontId="4" fillId="0" borderId="0" xfId="44" applyFont="1" applyAlignment="1">
      <alignment horizontal="distributed" wrapText="1"/>
    </xf>
    <xf numFmtId="0" fontId="2" fillId="0" borderId="0" xfId="44" applyAlignment="1">
      <alignment wrapText="1"/>
    </xf>
    <xf numFmtId="189" fontId="6" fillId="0" borderId="0" xfId="42" applyNumberFormat="1" applyFont="1" applyAlignment="1">
      <alignment horizontal="right" vertical="center"/>
    </xf>
    <xf numFmtId="192" fontId="13" fillId="0" borderId="16" xfId="45" applyNumberFormat="1" applyFont="1" applyBorder="1" applyAlignment="1">
      <alignment horizontal="center" vertical="center" shrinkToFit="1"/>
    </xf>
    <xf numFmtId="191" fontId="54" fillId="0" borderId="16" xfId="45" applyNumberFormat="1" applyFont="1" applyBorder="1" applyAlignment="1">
      <alignment horizontal="center" vertical="center" shrinkToFit="1"/>
    </xf>
    <xf numFmtId="0" fontId="6" fillId="0" borderId="0" xfId="45" applyFont="1" applyAlignment="1">
      <alignment horizontal="right" vertical="center"/>
    </xf>
    <xf numFmtId="0" fontId="4" fillId="0" borderId="0" xfId="45" applyFont="1" applyAlignment="1">
      <alignment horizontal="centerContinuous" vertical="center"/>
    </xf>
    <xf numFmtId="0" fontId="78" fillId="0" borderId="0" xfId="45" applyFont="1">
      <alignment vertical="center"/>
    </xf>
    <xf numFmtId="180" fontId="59" fillId="0" borderId="0" xfId="0" applyNumberFormat="1" applyFont="1" applyAlignment="1">
      <alignment horizontal="distributed" vertical="center"/>
    </xf>
    <xf numFmtId="180" fontId="80" fillId="0" borderId="0" xfId="0" applyNumberFormat="1" applyFont="1" applyAlignment="1">
      <alignment horizontal="distributed" vertical="center"/>
    </xf>
    <xf numFmtId="0" fontId="82" fillId="0" borderId="0" xfId="46" applyFont="1" applyAlignment="1">
      <alignment vertical="center"/>
    </xf>
    <xf numFmtId="180" fontId="76" fillId="0" borderId="0" xfId="0" applyNumberFormat="1" applyFont="1" applyAlignment="1">
      <alignment horizontal="distributed" vertical="center"/>
    </xf>
    <xf numFmtId="0" fontId="77" fillId="0" borderId="24" xfId="46" applyFont="1" applyBorder="1" applyAlignment="1">
      <alignment vertical="center"/>
    </xf>
    <xf numFmtId="0" fontId="83" fillId="0" borderId="2" xfId="0" applyFont="1" applyBorder="1">
      <alignment vertical="center"/>
    </xf>
    <xf numFmtId="0" fontId="78" fillId="0" borderId="0" xfId="42" applyFont="1" applyAlignment="1">
      <alignment vertical="center"/>
    </xf>
    <xf numFmtId="0" fontId="84" fillId="0" borderId="0" xfId="46" applyFont="1" applyAlignment="1">
      <alignment vertical="center"/>
    </xf>
    <xf numFmtId="0" fontId="85" fillId="0" borderId="0" xfId="43" applyFont="1">
      <alignment vertical="center"/>
    </xf>
    <xf numFmtId="0" fontId="87" fillId="0" borderId="0" xfId="43" applyFont="1">
      <alignment vertical="center"/>
    </xf>
    <xf numFmtId="0" fontId="88" fillId="0" borderId="0" xfId="43" applyFont="1" applyAlignment="1">
      <alignment horizontal="centerContinuous" vertical="center"/>
    </xf>
    <xf numFmtId="0" fontId="2" fillId="0" borderId="0" xfId="43" applyAlignment="1">
      <alignment horizontal="centerContinuous" vertical="center"/>
    </xf>
    <xf numFmtId="196" fontId="2" fillId="0" borderId="58" xfId="43" applyNumberFormat="1" applyBorder="1" applyAlignment="1">
      <alignment horizontal="center" vertical="center"/>
    </xf>
    <xf numFmtId="196" fontId="2" fillId="0" borderId="43" xfId="43" applyNumberFormat="1" applyBorder="1" applyAlignment="1">
      <alignment horizontal="center" vertical="center"/>
    </xf>
    <xf numFmtId="0" fontId="89" fillId="0" borderId="0" xfId="43" applyFont="1">
      <alignment vertical="center"/>
    </xf>
    <xf numFmtId="0" fontId="72" fillId="0" borderId="0" xfId="0" applyFont="1" applyAlignment="1">
      <alignment horizontal="right" vertical="center"/>
    </xf>
    <xf numFmtId="186" fontId="55" fillId="0" borderId="0" xfId="0" applyNumberFormat="1" applyFont="1" applyAlignment="1">
      <alignment vertical="top" wrapText="1"/>
    </xf>
    <xf numFmtId="0" fontId="90" fillId="0" borderId="0" xfId="0" applyFont="1">
      <alignment vertical="center"/>
    </xf>
    <xf numFmtId="186" fontId="55" fillId="0" borderId="0" xfId="0" applyNumberFormat="1" applyFont="1">
      <alignment vertical="center"/>
    </xf>
    <xf numFmtId="186" fontId="55" fillId="0" borderId="0" xfId="0" applyNumberFormat="1" applyFont="1" applyAlignment="1">
      <alignment horizontal="left" vertical="top" wrapText="1"/>
    </xf>
    <xf numFmtId="49" fontId="55" fillId="0" borderId="0" xfId="0" applyNumberFormat="1" applyFont="1" applyAlignment="1">
      <alignment horizontal="centerContinuous" vertical="center"/>
    </xf>
    <xf numFmtId="0" fontId="91" fillId="0" borderId="52" xfId="43" applyFont="1" applyBorder="1">
      <alignment vertical="center"/>
    </xf>
    <xf numFmtId="0" fontId="91" fillId="0" borderId="0" xfId="43" applyFont="1">
      <alignment vertical="center"/>
    </xf>
    <xf numFmtId="0" fontId="91" fillId="0" borderId="54" xfId="43" applyFont="1" applyBorder="1">
      <alignment vertical="center"/>
    </xf>
    <xf numFmtId="186" fontId="0" fillId="0" borderId="0" xfId="0" applyNumberFormat="1">
      <alignment vertical="center"/>
    </xf>
    <xf numFmtId="0" fontId="92" fillId="0" borderId="0" xfId="0" applyFont="1" applyAlignment="1">
      <alignment horizontal="centerContinuous" vertical="center"/>
    </xf>
    <xf numFmtId="0" fontId="0" fillId="0" borderId="0" xfId="0" applyAlignment="1">
      <alignment horizontal="centerContinuous" vertical="center"/>
    </xf>
    <xf numFmtId="0" fontId="59" fillId="0" borderId="121" xfId="0" applyFont="1" applyBorder="1" applyAlignment="1">
      <alignment horizontal="center" vertical="center" wrapText="1"/>
    </xf>
    <xf numFmtId="0" fontId="59" fillId="0" borderId="122" xfId="0" applyFont="1" applyBorder="1" applyAlignment="1">
      <alignment horizontal="center" vertical="center"/>
    </xf>
    <xf numFmtId="0" fontId="0" fillId="0" borderId="123" xfId="0" applyBorder="1">
      <alignment vertical="center"/>
    </xf>
    <xf numFmtId="0" fontId="0" fillId="0" borderId="124" xfId="0" applyBorder="1">
      <alignment vertical="center"/>
    </xf>
    <xf numFmtId="180" fontId="0" fillId="0" borderId="124" xfId="0" applyNumberFormat="1" applyBorder="1" applyAlignment="1">
      <alignment horizontal="left" vertical="center"/>
    </xf>
    <xf numFmtId="180" fontId="0" fillId="0" borderId="125" xfId="0" applyNumberFormat="1" applyBorder="1" applyAlignment="1">
      <alignment horizontal="left" vertical="center"/>
    </xf>
    <xf numFmtId="0" fontId="59" fillId="0" borderId="123" xfId="0" applyFont="1" applyBorder="1" applyAlignment="1">
      <alignment horizontal="center" vertical="center" wrapText="1"/>
    </xf>
    <xf numFmtId="0" fontId="59" fillId="0" borderId="125" xfId="0" applyFont="1" applyBorder="1" applyAlignment="1">
      <alignment horizontal="center" vertical="center"/>
    </xf>
    <xf numFmtId="0" fontId="59" fillId="0" borderId="128" xfId="0" applyFont="1" applyBorder="1" applyAlignment="1">
      <alignment horizontal="center" vertical="center" wrapText="1"/>
    </xf>
    <xf numFmtId="0" fontId="59" fillId="0" borderId="129" xfId="0" applyFont="1" applyBorder="1" applyAlignment="1">
      <alignment horizontal="center" vertical="center"/>
    </xf>
    <xf numFmtId="180" fontId="0" fillId="0" borderId="131" xfId="0" applyNumberFormat="1" applyBorder="1" applyAlignment="1">
      <alignment horizontal="left" vertical="center"/>
    </xf>
    <xf numFmtId="0" fontId="59" fillId="0" borderId="135" xfId="0" applyFont="1" applyBorder="1" applyAlignment="1">
      <alignment horizontal="center" vertical="center"/>
    </xf>
    <xf numFmtId="0" fontId="59" fillId="0" borderId="133" xfId="0" applyFont="1" applyBorder="1" applyAlignment="1">
      <alignment horizontal="center" vertical="center"/>
    </xf>
    <xf numFmtId="0" fontId="59" fillId="0" borderId="136" xfId="0" applyFont="1" applyBorder="1" applyAlignment="1">
      <alignment horizontal="center" vertical="center"/>
    </xf>
    <xf numFmtId="0" fontId="59" fillId="0" borderId="137" xfId="0" applyFont="1" applyBorder="1" applyAlignment="1">
      <alignment horizontal="center" vertical="center"/>
    </xf>
    <xf numFmtId="0" fontId="59" fillId="0" borderId="138" xfId="0" applyFont="1" applyBorder="1" applyAlignment="1">
      <alignment horizontal="center" vertical="center"/>
    </xf>
    <xf numFmtId="0" fontId="59" fillId="0" borderId="140" xfId="0" applyFont="1" applyBorder="1" applyAlignment="1">
      <alignment horizontal="center" vertical="center"/>
    </xf>
    <xf numFmtId="0" fontId="59" fillId="0" borderId="141" xfId="0" applyFont="1" applyBorder="1" applyAlignment="1">
      <alignment horizontal="center" vertical="center"/>
    </xf>
    <xf numFmtId="0" fontId="93" fillId="0" borderId="0" xfId="0" applyFont="1">
      <alignment vertical="center"/>
    </xf>
    <xf numFmtId="186" fontId="55" fillId="0" borderId="0" xfId="0" applyNumberFormat="1" applyFont="1" applyAlignment="1">
      <alignment horizontal="left" vertical="center"/>
    </xf>
    <xf numFmtId="38" fontId="55" fillId="0" borderId="0" xfId="49" applyFont="1" applyFill="1" applyAlignment="1">
      <alignment horizontal="right" vertical="center"/>
    </xf>
    <xf numFmtId="186" fontId="31" fillId="0" borderId="0" xfId="0" applyNumberFormat="1" applyFont="1" applyAlignment="1">
      <alignment horizontal="left" vertical="center"/>
    </xf>
    <xf numFmtId="0" fontId="4" fillId="0" borderId="27" xfId="46" applyFont="1" applyBorder="1" applyAlignment="1">
      <alignment horizontal="center" vertical="center"/>
    </xf>
    <xf numFmtId="0" fontId="4" fillId="0" borderId="0" xfId="46" applyFont="1" applyAlignment="1">
      <alignment horizontal="center" vertical="center"/>
    </xf>
    <xf numFmtId="0" fontId="4" fillId="0" borderId="0" xfId="46" applyFont="1" applyAlignment="1">
      <alignment horizontal="left" vertical="center" indent="1"/>
    </xf>
    <xf numFmtId="0" fontId="4" fillId="0" borderId="28" xfId="46" applyFont="1" applyBorder="1" applyAlignment="1">
      <alignment horizontal="left" vertical="center" indent="1"/>
    </xf>
    <xf numFmtId="0" fontId="33" fillId="0" borderId="0" xfId="0" applyFont="1" applyAlignment="1">
      <alignment horizontal="left" vertical="center" wrapText="1"/>
    </xf>
    <xf numFmtId="0" fontId="55" fillId="0" borderId="0" xfId="0" applyFont="1" applyAlignment="1">
      <alignment vertical="center" wrapText="1"/>
    </xf>
    <xf numFmtId="0" fontId="54" fillId="0" borderId="0" xfId="44" applyFont="1"/>
    <xf numFmtId="0" fontId="55" fillId="0" borderId="0" xfId="0" quotePrefix="1" applyFont="1">
      <alignment vertical="center"/>
    </xf>
    <xf numFmtId="0" fontId="31" fillId="0" borderId="0" xfId="0" quotePrefix="1" applyFont="1">
      <alignment vertical="center"/>
    </xf>
    <xf numFmtId="38" fontId="55" fillId="0" borderId="0" xfId="49" applyFont="1" applyFill="1" applyBorder="1" applyAlignment="1">
      <alignment horizontal="right" vertical="center"/>
    </xf>
    <xf numFmtId="0" fontId="57" fillId="0" borderId="120" xfId="0" applyFont="1" applyBorder="1" applyAlignment="1">
      <alignment horizontal="justify" vertical="center" wrapText="1"/>
    </xf>
    <xf numFmtId="0" fontId="57" fillId="0" borderId="119" xfId="0" applyFont="1" applyBorder="1" applyAlignment="1">
      <alignment horizontal="justify" vertical="center" wrapText="1"/>
    </xf>
    <xf numFmtId="0" fontId="6" fillId="0" borderId="21" xfId="42" applyFont="1" applyBorder="1" applyAlignment="1">
      <alignment horizontal="justify" vertical="center"/>
    </xf>
    <xf numFmtId="0" fontId="6" fillId="0" borderId="22" xfId="42" applyFont="1" applyBorder="1" applyAlignment="1">
      <alignment horizontal="justify" vertical="center"/>
    </xf>
    <xf numFmtId="0" fontId="6" fillId="0" borderId="23" xfId="42" applyFont="1" applyBorder="1" applyAlignment="1">
      <alignment horizontal="justify" vertical="center"/>
    </xf>
    <xf numFmtId="0" fontId="59" fillId="0" borderId="128" xfId="0" applyFont="1" applyBorder="1" applyAlignment="1">
      <alignment horizontal="justify" vertical="center" wrapText="1"/>
    </xf>
    <xf numFmtId="0" fontId="59" fillId="0" borderId="130" xfId="0" applyFont="1" applyBorder="1" applyAlignment="1">
      <alignment horizontal="justify" vertical="center"/>
    </xf>
    <xf numFmtId="0" fontId="59" fillId="0" borderId="121" xfId="0" applyFont="1" applyBorder="1" applyAlignment="1">
      <alignment horizontal="justify" vertical="center"/>
    </xf>
    <xf numFmtId="0" fontId="59" fillId="0" borderId="139" xfId="0" applyFont="1" applyBorder="1" applyAlignment="1">
      <alignment horizontal="justify" vertical="center"/>
    </xf>
    <xf numFmtId="0" fontId="59" fillId="0" borderId="139" xfId="0" applyFont="1" applyBorder="1" applyAlignment="1">
      <alignment horizontal="justify" vertical="center" wrapText="1"/>
    </xf>
    <xf numFmtId="0" fontId="59" fillId="0" borderId="123" xfId="0" applyFont="1" applyBorder="1" applyAlignment="1">
      <alignment horizontal="justify" vertical="center"/>
    </xf>
    <xf numFmtId="0" fontId="59" fillId="0" borderId="131" xfId="0" applyFont="1" applyBorder="1" applyAlignment="1">
      <alignment horizontal="justify" vertical="center"/>
    </xf>
    <xf numFmtId="0" fontId="59" fillId="0" borderId="132" xfId="0" applyFont="1" applyBorder="1" applyAlignment="1">
      <alignment horizontal="justify" vertical="center"/>
    </xf>
    <xf numFmtId="0" fontId="59" fillId="0" borderId="131" xfId="0" applyFont="1" applyBorder="1" applyAlignment="1">
      <alignment horizontal="justify" vertical="center" wrapText="1"/>
    </xf>
    <xf numFmtId="0" fontId="55" fillId="0" borderId="0" xfId="0" applyFont="1" applyAlignment="1">
      <alignment horizontal="justify" vertical="center" wrapText="1"/>
    </xf>
    <xf numFmtId="0" fontId="0" fillId="0" borderId="0" xfId="0" applyAlignment="1">
      <alignment horizontal="justify" vertical="center" wrapText="1"/>
    </xf>
    <xf numFmtId="0" fontId="31" fillId="0" borderId="0" xfId="0" applyFont="1" applyAlignment="1">
      <alignment horizontal="distributed" vertical="center"/>
    </xf>
    <xf numFmtId="186" fontId="31" fillId="0" borderId="0" xfId="0" applyNumberFormat="1" applyFont="1">
      <alignment vertical="center"/>
    </xf>
    <xf numFmtId="186" fontId="31" fillId="0" borderId="0" xfId="0" applyNumberFormat="1" applyFont="1" applyAlignment="1">
      <alignment vertical="center" shrinkToFit="1"/>
    </xf>
    <xf numFmtId="49" fontId="13" fillId="37" borderId="16" xfId="46" applyNumberFormat="1" applyFont="1" applyFill="1" applyBorder="1" applyAlignment="1">
      <alignment horizontal="right" vertical="center" shrinkToFit="1"/>
    </xf>
    <xf numFmtId="0" fontId="80" fillId="0" borderId="0" xfId="46" applyFont="1" applyAlignment="1">
      <alignment vertical="center"/>
    </xf>
    <xf numFmtId="186" fontId="56" fillId="0" borderId="0" xfId="0" applyNumberFormat="1" applyFont="1">
      <alignment vertical="center"/>
    </xf>
    <xf numFmtId="0" fontId="97" fillId="0" borderId="0" xfId="0" applyFont="1">
      <alignment vertical="center"/>
    </xf>
    <xf numFmtId="0" fontId="97" fillId="0" borderId="0" xfId="0" applyFont="1" applyAlignment="1">
      <alignment horizontal="justify" vertical="center"/>
    </xf>
    <xf numFmtId="0" fontId="98" fillId="0" borderId="0" xfId="0" applyFont="1" applyAlignment="1">
      <alignment horizontal="center" vertical="center" wrapText="1"/>
    </xf>
    <xf numFmtId="0" fontId="98" fillId="0" borderId="0" xfId="0" applyFont="1">
      <alignment vertical="center"/>
    </xf>
    <xf numFmtId="0" fontId="2" fillId="0" borderId="0" xfId="43" applyAlignment="1">
      <alignment horizontal="center" vertical="center"/>
    </xf>
    <xf numFmtId="0" fontId="3" fillId="38" borderId="6" xfId="44" applyFont="1" applyFill="1" applyBorder="1" applyAlignment="1">
      <alignment vertical="center" shrinkToFit="1"/>
    </xf>
    <xf numFmtId="0" fontId="99" fillId="0" borderId="0" xfId="43" applyFont="1" applyAlignment="1">
      <alignment horizontal="center" vertical="center"/>
    </xf>
    <xf numFmtId="0" fontId="99" fillId="0" borderId="0" xfId="43" applyFont="1">
      <alignment vertical="center"/>
    </xf>
    <xf numFmtId="0" fontId="2" fillId="0" borderId="27" xfId="43" applyBorder="1" applyAlignment="1">
      <alignment horizontal="right" vertical="center"/>
    </xf>
    <xf numFmtId="0" fontId="15" fillId="0" borderId="142" xfId="43" applyFont="1" applyBorder="1" applyAlignment="1">
      <alignment horizontal="center" vertical="center"/>
    </xf>
    <xf numFmtId="192" fontId="2" fillId="0" borderId="12" xfId="43" applyNumberFormat="1" applyBorder="1" applyAlignment="1">
      <alignment horizontal="center" vertical="center" shrinkToFit="1"/>
    </xf>
    <xf numFmtId="192" fontId="2" fillId="0" borderId="13" xfId="43" applyNumberFormat="1" applyBorder="1" applyAlignment="1">
      <alignment horizontal="center" vertical="center" shrinkToFit="1"/>
    </xf>
    <xf numFmtId="192" fontId="2" fillId="0" borderId="14" xfId="43" applyNumberFormat="1" applyBorder="1" applyAlignment="1">
      <alignment horizontal="center" vertical="center"/>
    </xf>
    <xf numFmtId="0" fontId="2" fillId="0" borderId="16" xfId="43" applyBorder="1" applyAlignment="1">
      <alignment horizontal="center" vertical="center"/>
    </xf>
    <xf numFmtId="0" fontId="2" fillId="0" borderId="143" xfId="43" applyBorder="1" applyAlignment="1">
      <alignment horizontal="center" vertical="center"/>
    </xf>
    <xf numFmtId="0" fontId="15" fillId="0" borderId="144" xfId="43" applyFont="1" applyBorder="1" applyAlignment="1">
      <alignment horizontal="center" vertical="center"/>
    </xf>
    <xf numFmtId="191" fontId="2" fillId="0" borderId="12" xfId="43" applyNumberFormat="1" applyBorder="1" applyAlignment="1">
      <alignment horizontal="center" vertical="center"/>
    </xf>
    <xf numFmtId="191" fontId="2" fillId="0" borderId="13" xfId="43" applyNumberFormat="1" applyBorder="1" applyAlignment="1">
      <alignment horizontal="center" vertical="center"/>
    </xf>
    <xf numFmtId="191" fontId="2" fillId="0" borderId="14" xfId="43" applyNumberFormat="1" applyBorder="1" applyAlignment="1">
      <alignment horizontal="center" vertical="center"/>
    </xf>
    <xf numFmtId="0" fontId="99" fillId="0" borderId="142" xfId="43" applyFont="1" applyBorder="1">
      <alignment vertical="center"/>
    </xf>
    <xf numFmtId="0" fontId="2" fillId="0" borderId="145" xfId="43" applyBorder="1">
      <alignment vertical="center"/>
    </xf>
    <xf numFmtId="0" fontId="2" fillId="0" borderId="146" xfId="43" applyBorder="1">
      <alignment vertical="center"/>
    </xf>
    <xf numFmtId="0" fontId="2" fillId="0" borderId="147" xfId="43" applyBorder="1">
      <alignment vertical="center"/>
    </xf>
    <xf numFmtId="0" fontId="2" fillId="0" borderId="148" xfId="43" applyBorder="1">
      <alignment vertical="center"/>
    </xf>
    <xf numFmtId="0" fontId="2" fillId="0" borderId="149" xfId="43" applyBorder="1">
      <alignment vertical="center"/>
    </xf>
    <xf numFmtId="0" fontId="99" fillId="0" borderId="144" xfId="43" applyFont="1" applyBorder="1" applyAlignment="1">
      <alignment horizontal="right" vertical="center"/>
    </xf>
    <xf numFmtId="0" fontId="2" fillId="0" borderId="150" xfId="43" applyBorder="1">
      <alignment vertical="center"/>
    </xf>
    <xf numFmtId="0" fontId="2" fillId="0" borderId="151" xfId="43" applyBorder="1">
      <alignment vertical="center"/>
    </xf>
    <xf numFmtId="0" fontId="2" fillId="0" borderId="152" xfId="43" applyBorder="1">
      <alignment vertical="center"/>
    </xf>
    <xf numFmtId="0" fontId="2" fillId="0" borderId="19" xfId="43" applyBorder="1">
      <alignment vertical="center"/>
    </xf>
    <xf numFmtId="0" fontId="2" fillId="0" borderId="153" xfId="43" applyBorder="1">
      <alignment vertical="center"/>
    </xf>
    <xf numFmtId="0" fontId="2" fillId="0" borderId="142" xfId="43" applyBorder="1">
      <alignment vertical="center"/>
    </xf>
    <xf numFmtId="0" fontId="2" fillId="0" borderId="144" xfId="43" applyBorder="1" applyAlignment="1">
      <alignment horizontal="right" vertical="center"/>
    </xf>
    <xf numFmtId="0" fontId="2" fillId="0" borderId="30" xfId="43" applyBorder="1" applyAlignment="1">
      <alignment horizontal="left" vertical="top" textRotation="255" indent="1"/>
    </xf>
    <xf numFmtId="186" fontId="2" fillId="38" borderId="3" xfId="43" applyNumberFormat="1" applyFill="1" applyBorder="1" applyAlignment="1">
      <alignment horizontal="center" vertical="center"/>
    </xf>
    <xf numFmtId="186" fontId="2" fillId="38" borderId="99" xfId="43" applyNumberFormat="1" applyFill="1" applyBorder="1" applyAlignment="1">
      <alignment horizontal="center" vertical="center"/>
    </xf>
    <xf numFmtId="186" fontId="2" fillId="38" borderId="154" xfId="43" applyNumberFormat="1" applyFill="1" applyBorder="1" applyAlignment="1">
      <alignment horizontal="center" vertical="center"/>
    </xf>
    <xf numFmtId="0" fontId="101" fillId="0" borderId="120" xfId="0" applyFont="1" applyBorder="1" applyAlignment="1">
      <alignment horizontal="justify" vertical="center" wrapText="1"/>
    </xf>
    <xf numFmtId="0" fontId="101" fillId="0" borderId="119" xfId="0" applyFont="1" applyBorder="1" applyAlignment="1">
      <alignment horizontal="justify" vertical="center" wrapText="1"/>
    </xf>
    <xf numFmtId="0" fontId="56" fillId="0" borderId="0" xfId="0" applyFont="1" applyAlignment="1">
      <alignment horizontal="justify" vertical="center" wrapText="1"/>
    </xf>
    <xf numFmtId="0" fontId="56" fillId="0" borderId="0" xfId="0" applyFont="1" applyAlignment="1">
      <alignment horizontal="center" vertical="center" wrapText="1"/>
    </xf>
    <xf numFmtId="0" fontId="56" fillId="0" borderId="0" xfId="0" applyFont="1">
      <alignment vertical="center"/>
    </xf>
    <xf numFmtId="0" fontId="56" fillId="0" borderId="0" xfId="0" applyFont="1" applyAlignment="1">
      <alignment horizontal="justify" vertical="center"/>
    </xf>
    <xf numFmtId="0" fontId="68" fillId="0" borderId="0" xfId="0" applyFont="1" applyAlignment="1">
      <alignment horizontal="center" vertical="center" wrapText="1"/>
    </xf>
    <xf numFmtId="0" fontId="69" fillId="0" borderId="0" xfId="0" applyFont="1" applyAlignment="1">
      <alignment horizontal="center" vertical="center" wrapText="1"/>
    </xf>
    <xf numFmtId="0" fontId="67" fillId="0" borderId="0" xfId="0" applyFont="1" applyAlignment="1">
      <alignment horizontal="center" vertical="center" wrapText="1"/>
    </xf>
    <xf numFmtId="0" fontId="56" fillId="0" borderId="0" xfId="0" applyFont="1" applyAlignment="1">
      <alignment horizontal="center" vertical="center"/>
    </xf>
    <xf numFmtId="0" fontId="55" fillId="0" borderId="0" xfId="0" applyFont="1" applyAlignment="1">
      <alignment horizontal="justify" vertical="top" wrapText="1"/>
    </xf>
    <xf numFmtId="0" fontId="55" fillId="0" borderId="0" xfId="0" applyFont="1" applyAlignment="1">
      <alignment horizontal="right" vertical="center" indent="1"/>
    </xf>
    <xf numFmtId="0" fontId="55"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vertical="top" wrapText="1"/>
    </xf>
    <xf numFmtId="0" fontId="55" fillId="0" borderId="0" xfId="0" applyFont="1" applyAlignment="1">
      <alignment horizontal="distributed" vertical="center"/>
    </xf>
    <xf numFmtId="0" fontId="70" fillId="0" borderId="0" xfId="0" applyFont="1" applyAlignment="1">
      <alignment horizontal="center" vertical="center"/>
    </xf>
    <xf numFmtId="180" fontId="55" fillId="0" borderId="0" xfId="0" applyNumberFormat="1" applyFont="1" applyAlignment="1">
      <alignment horizontal="distributed" vertical="center"/>
    </xf>
    <xf numFmtId="0" fontId="73" fillId="0" borderId="0" xfId="0" applyFont="1" applyAlignment="1">
      <alignment horizontal="center" vertical="center"/>
    </xf>
    <xf numFmtId="0" fontId="55" fillId="0" borderId="0" xfId="0" applyFont="1" applyAlignment="1">
      <alignment vertical="center" shrinkToFit="1"/>
    </xf>
    <xf numFmtId="0" fontId="0" fillId="0" borderId="0" xfId="0" applyAlignment="1">
      <alignment vertical="center" shrinkToFit="1"/>
    </xf>
    <xf numFmtId="0" fontId="0" fillId="0" borderId="0" xfId="0" applyAlignment="1">
      <alignment horizontal="right" vertical="center" indent="1"/>
    </xf>
    <xf numFmtId="186" fontId="55" fillId="0" borderId="0" xfId="0" applyNumberFormat="1" applyFont="1" applyAlignment="1">
      <alignment horizontal="justify" wrapText="1"/>
    </xf>
    <xf numFmtId="186" fontId="0" fillId="0" borderId="0" xfId="0" applyNumberFormat="1" applyAlignment="1">
      <alignment horizontal="justify" wrapText="1"/>
    </xf>
    <xf numFmtId="186" fontId="55" fillId="0" borderId="0" xfId="0" applyNumberFormat="1" applyFont="1" applyAlignment="1">
      <alignment horizontal="right" vertical="center" indent="1"/>
    </xf>
    <xf numFmtId="186" fontId="55" fillId="0" borderId="0" xfId="0" applyNumberFormat="1" applyFont="1" applyAlignment="1">
      <alignment vertical="center" shrinkToFit="1"/>
    </xf>
    <xf numFmtId="186" fontId="0" fillId="0" borderId="0" xfId="0" applyNumberFormat="1" applyAlignment="1">
      <alignment vertical="center" shrinkToFit="1"/>
    </xf>
    <xf numFmtId="186" fontId="0" fillId="0" borderId="0" xfId="0" applyNumberFormat="1" applyAlignment="1">
      <alignment horizontal="right" vertical="center" indent="1"/>
    </xf>
    <xf numFmtId="0" fontId="55" fillId="0" borderId="0" xfId="0" applyFont="1" applyAlignment="1">
      <alignment horizontal="justify" vertical="center"/>
    </xf>
    <xf numFmtId="186" fontId="55" fillId="0" borderId="0" xfId="0" applyNumberFormat="1" applyFont="1" applyAlignment="1">
      <alignment horizontal="justify" vertical="top" wrapText="1"/>
    </xf>
    <xf numFmtId="0" fontId="55" fillId="0" borderId="16" xfId="0" applyFont="1" applyBorder="1" applyAlignment="1">
      <alignment horizontal="left" vertical="center"/>
    </xf>
    <xf numFmtId="0" fontId="55" fillId="0" borderId="16" xfId="0" applyFont="1" applyBorder="1" applyAlignment="1">
      <alignment horizontal="left" vertical="center" indent="2"/>
    </xf>
    <xf numFmtId="0" fontId="55" fillId="0" borderId="1" xfId="0" applyFont="1" applyBorder="1" applyAlignment="1">
      <alignment horizontal="left" vertical="center"/>
    </xf>
    <xf numFmtId="0" fontId="55" fillId="0" borderId="2" xfId="0" applyFont="1" applyBorder="1" applyAlignment="1">
      <alignment horizontal="left" vertical="center"/>
    </xf>
    <xf numFmtId="0" fontId="55" fillId="0" borderId="3" xfId="0" applyFont="1" applyBorder="1" applyAlignment="1">
      <alignment horizontal="left" vertical="center"/>
    </xf>
    <xf numFmtId="0" fontId="55" fillId="0" borderId="9" xfId="0" applyFont="1" applyBorder="1" applyAlignment="1">
      <alignment horizontal="left" vertical="center"/>
    </xf>
    <xf numFmtId="0" fontId="55" fillId="0" borderId="10" xfId="0" applyFont="1" applyBorder="1" applyAlignment="1">
      <alignment horizontal="left" vertical="center"/>
    </xf>
    <xf numFmtId="0" fontId="55" fillId="0" borderId="11" xfId="0" applyFont="1" applyBorder="1" applyAlignment="1">
      <alignment horizontal="left" vertical="center"/>
    </xf>
    <xf numFmtId="0" fontId="55" fillId="0" borderId="0" xfId="0" applyFont="1" applyAlignment="1">
      <alignment horizontal="center" vertical="center"/>
    </xf>
    <xf numFmtId="186" fontId="55" fillId="0" borderId="0" xfId="0" applyNumberFormat="1" applyFont="1" applyAlignment="1">
      <alignment horizontal="justify" vertical="center"/>
    </xf>
    <xf numFmtId="0" fontId="55" fillId="0" borderId="16" xfId="0" applyFont="1" applyBorder="1" applyAlignment="1">
      <alignment horizontal="distributed" vertical="center" indent="1"/>
    </xf>
    <xf numFmtId="180" fontId="55" fillId="0" borderId="1" xfId="0" applyNumberFormat="1" applyFont="1" applyBorder="1" applyAlignment="1">
      <alignment horizontal="distributed" vertical="center" indent="3"/>
    </xf>
    <xf numFmtId="180" fontId="55" fillId="0" borderId="2" xfId="0" applyNumberFormat="1" applyFont="1" applyBorder="1" applyAlignment="1">
      <alignment horizontal="distributed" vertical="center" indent="3"/>
    </xf>
    <xf numFmtId="180" fontId="55" fillId="0" borderId="3" xfId="0" applyNumberFormat="1" applyFont="1" applyBorder="1" applyAlignment="1">
      <alignment horizontal="distributed" vertical="center" indent="3"/>
    </xf>
    <xf numFmtId="180" fontId="55" fillId="0" borderId="9" xfId="0" applyNumberFormat="1" applyFont="1" applyBorder="1" applyAlignment="1">
      <alignment horizontal="distributed" vertical="center" indent="3"/>
    </xf>
    <xf numFmtId="180" fontId="55" fillId="0" borderId="10" xfId="0" applyNumberFormat="1" applyFont="1" applyBorder="1" applyAlignment="1">
      <alignment horizontal="distributed" vertical="center" indent="3"/>
    </xf>
    <xf numFmtId="180" fontId="55" fillId="0" borderId="11" xfId="0" applyNumberFormat="1" applyFont="1" applyBorder="1" applyAlignment="1">
      <alignment horizontal="distributed" vertical="center" indent="3"/>
    </xf>
    <xf numFmtId="0" fontId="55" fillId="0" borderId="16" xfId="0" applyFont="1" applyBorder="1" applyAlignment="1">
      <alignment horizontal="center" vertical="center"/>
    </xf>
    <xf numFmtId="186" fontId="56" fillId="0" borderId="0" xfId="0" applyNumberFormat="1" applyFont="1" applyAlignment="1">
      <alignment vertical="center" shrinkToFit="1"/>
    </xf>
    <xf numFmtId="186" fontId="56" fillId="0" borderId="0" xfId="0" applyNumberFormat="1" applyFont="1" applyAlignment="1">
      <alignment horizontal="right" vertical="center" indent="1"/>
    </xf>
    <xf numFmtId="186" fontId="56" fillId="0" borderId="0" xfId="0" applyNumberFormat="1" applyFont="1" applyAlignment="1">
      <alignment horizontal="justify" wrapText="1"/>
    </xf>
    <xf numFmtId="0" fontId="55" fillId="0" borderId="16" xfId="0" applyFont="1" applyBorder="1" applyAlignment="1">
      <alignment horizontal="distributed" vertical="center" indent="8"/>
    </xf>
    <xf numFmtId="0" fontId="55" fillId="0" borderId="16" xfId="0" applyFont="1" applyBorder="1" applyAlignment="1">
      <alignment horizontal="justify" vertical="center" wrapText="1"/>
    </xf>
    <xf numFmtId="0" fontId="55" fillId="0" borderId="16" xfId="0" applyFont="1" applyBorder="1" applyAlignment="1">
      <alignment horizontal="distributed" vertical="center" indent="2"/>
    </xf>
    <xf numFmtId="0" fontId="55" fillId="0" borderId="19" xfId="0" applyFont="1" applyBorder="1" applyAlignment="1">
      <alignment horizontal="center" vertical="center"/>
    </xf>
    <xf numFmtId="0" fontId="55" fillId="0" borderId="20" xfId="0" applyFont="1" applyBorder="1" applyAlignment="1">
      <alignment horizontal="center" vertical="center"/>
    </xf>
    <xf numFmtId="49" fontId="55" fillId="0" borderId="0" xfId="0" applyNumberFormat="1" applyFont="1" applyAlignment="1">
      <alignment horizontal="center" vertical="center"/>
    </xf>
    <xf numFmtId="186" fontId="4" fillId="0" borderId="0" xfId="44" applyNumberFormat="1" applyFont="1" applyAlignment="1">
      <alignment horizontal="right" indent="1"/>
    </xf>
    <xf numFmtId="186" fontId="6" fillId="0" borderId="0" xfId="44" applyNumberFormat="1" applyFont="1" applyAlignment="1">
      <alignment horizontal="right" indent="1"/>
    </xf>
    <xf numFmtId="0" fontId="4" fillId="0" borderId="0" xfId="44" applyFont="1"/>
    <xf numFmtId="180" fontId="54" fillId="0" borderId="2" xfId="50" applyNumberFormat="1" applyFont="1" applyBorder="1" applyAlignment="1">
      <alignment horizontal="distributed"/>
    </xf>
    <xf numFmtId="0" fontId="76" fillId="0" borderId="2" xfId="50" applyFont="1" applyBorder="1" applyAlignment="1">
      <alignment horizontal="distributed"/>
    </xf>
    <xf numFmtId="0" fontId="3" fillId="0" borderId="2" xfId="44" applyFont="1" applyBorder="1" applyAlignment="1">
      <alignment horizontal="distributed" wrapText="1"/>
    </xf>
    <xf numFmtId="0" fontId="2" fillId="0" borderId="2" xfId="44" applyBorder="1" applyAlignment="1">
      <alignment horizontal="distributed" wrapText="1"/>
    </xf>
    <xf numFmtId="186" fontId="6" fillId="0" borderId="0" xfId="44" applyNumberFormat="1" applyFont="1" applyAlignment="1">
      <alignment horizontal="justify" wrapText="1"/>
    </xf>
    <xf numFmtId="186" fontId="6" fillId="0" borderId="0" xfId="44" applyNumberFormat="1" applyFont="1" applyAlignment="1">
      <alignment shrinkToFit="1"/>
    </xf>
    <xf numFmtId="0" fontId="3" fillId="38" borderId="4" xfId="44" applyFont="1" applyFill="1" applyBorder="1" applyAlignment="1">
      <alignment horizontal="center"/>
    </xf>
    <xf numFmtId="0" fontId="3" fillId="38" borderId="5" xfId="44" applyFont="1" applyFill="1" applyBorder="1" applyAlignment="1">
      <alignment horizontal="center"/>
    </xf>
    <xf numFmtId="0" fontId="4" fillId="0" borderId="4" xfId="44" applyFont="1" applyBorder="1" applyAlignment="1">
      <alignment horizontal="center"/>
    </xf>
    <xf numFmtId="0" fontId="4" fillId="0" borderId="5" xfId="44" applyFont="1" applyBorder="1" applyAlignment="1">
      <alignment horizontal="center"/>
    </xf>
    <xf numFmtId="0" fontId="3" fillId="0" borderId="4" xfId="44" applyFont="1" applyBorder="1" applyAlignment="1">
      <alignment horizontal="center"/>
    </xf>
    <xf numFmtId="0" fontId="3" fillId="0" borderId="5" xfId="44" applyFont="1" applyBorder="1" applyAlignment="1">
      <alignment horizontal="center"/>
    </xf>
    <xf numFmtId="0" fontId="3" fillId="38" borderId="4" xfId="44" applyFont="1" applyFill="1" applyBorder="1" applyAlignment="1">
      <alignment horizontal="center" vertical="center"/>
    </xf>
    <xf numFmtId="0" fontId="3" fillId="38" borderId="5" xfId="44" applyFont="1" applyFill="1" applyBorder="1" applyAlignment="1">
      <alignment horizontal="center" vertical="center"/>
    </xf>
    <xf numFmtId="0" fontId="3" fillId="38" borderId="6" xfId="44" applyFont="1" applyFill="1" applyBorder="1" applyAlignment="1">
      <alignment horizontal="center" vertical="center"/>
    </xf>
    <xf numFmtId="0" fontId="3" fillId="0" borderId="4" xfId="44" applyFont="1" applyBorder="1" applyAlignment="1">
      <alignment horizontal="distributed"/>
    </xf>
    <xf numFmtId="0" fontId="2" fillId="0" borderId="5" xfId="44" applyBorder="1" applyAlignment="1">
      <alignment horizontal="distributed"/>
    </xf>
    <xf numFmtId="0" fontId="2" fillId="0" borderId="6" xfId="44" applyBorder="1" applyAlignment="1">
      <alignment horizontal="distributed"/>
    </xf>
    <xf numFmtId="0" fontId="3" fillId="0" borderId="4" xfId="44" applyFont="1" applyBorder="1" applyAlignment="1">
      <alignment horizontal="center" vertical="center"/>
    </xf>
    <xf numFmtId="0" fontId="3" fillId="0" borderId="5" xfId="44" applyFont="1" applyBorder="1" applyAlignment="1">
      <alignment horizontal="center" vertical="center"/>
    </xf>
    <xf numFmtId="0" fontId="3" fillId="0" borderId="6" xfId="44" applyFont="1" applyBorder="1" applyAlignment="1">
      <alignment horizontal="center" vertical="center"/>
    </xf>
    <xf numFmtId="0" fontId="2" fillId="0" borderId="5" xfId="44" applyBorder="1" applyAlignment="1">
      <alignment horizontal="center"/>
    </xf>
    <xf numFmtId="0" fontId="2" fillId="0" borderId="6" xfId="44" applyBorder="1" applyAlignment="1">
      <alignment horizontal="center"/>
    </xf>
    <xf numFmtId="187" fontId="4" fillId="0" borderId="4" xfId="44" applyNumberFormat="1" applyFont="1" applyBorder="1" applyAlignment="1">
      <alignment horizontal="right" indent="1"/>
    </xf>
    <xf numFmtId="187" fontId="4" fillId="0" borderId="5" xfId="44" applyNumberFormat="1" applyFont="1" applyBorder="1" applyAlignment="1">
      <alignment horizontal="right" indent="1"/>
    </xf>
    <xf numFmtId="187" fontId="4" fillId="0" borderId="6" xfId="44" applyNumberFormat="1" applyFont="1" applyBorder="1" applyAlignment="1">
      <alignment horizontal="right" indent="1"/>
    </xf>
    <xf numFmtId="0" fontId="4" fillId="0" borderId="4" xfId="44" applyFont="1" applyBorder="1" applyAlignment="1">
      <alignment vertical="center" shrinkToFit="1"/>
    </xf>
    <xf numFmtId="0" fontId="36" fillId="0" borderId="5" xfId="50" applyBorder="1" applyAlignment="1">
      <alignment vertical="center" shrinkToFit="1"/>
    </xf>
    <xf numFmtId="0" fontId="36" fillId="0" borderId="6" xfId="50" applyBorder="1" applyAlignment="1">
      <alignment vertical="center" shrinkToFit="1"/>
    </xf>
    <xf numFmtId="186" fontId="4" fillId="0" borderId="4" xfId="44" applyNumberFormat="1" applyFont="1" applyBorder="1" applyAlignment="1">
      <alignment vertical="center" shrinkToFit="1"/>
    </xf>
    <xf numFmtId="186" fontId="36" fillId="0" borderId="5" xfId="50" applyNumberFormat="1" applyBorder="1" applyAlignment="1">
      <alignment vertical="center" shrinkToFit="1"/>
    </xf>
    <xf numFmtId="186" fontId="36" fillId="0" borderId="6" xfId="50" applyNumberFormat="1" applyBorder="1" applyAlignment="1">
      <alignment vertical="center" shrinkToFit="1"/>
    </xf>
    <xf numFmtId="0" fontId="4" fillId="0" borderId="1" xfId="44" applyFont="1" applyBorder="1" applyAlignment="1">
      <alignment horizontal="center" vertical="center"/>
    </xf>
    <xf numFmtId="0" fontId="4" fillId="0" borderId="2" xfId="44" applyFont="1" applyBorder="1" applyAlignment="1">
      <alignment horizontal="center" vertical="center"/>
    </xf>
    <xf numFmtId="0" fontId="4" fillId="0" borderId="3" xfId="44" applyFont="1" applyBorder="1" applyAlignment="1">
      <alignment horizontal="center" vertical="center"/>
    </xf>
    <xf numFmtId="0" fontId="4" fillId="0" borderId="9" xfId="44" applyFont="1" applyBorder="1" applyAlignment="1">
      <alignment horizontal="center" vertical="center"/>
    </xf>
    <xf numFmtId="0" fontId="4" fillId="0" borderId="10" xfId="44" applyFont="1" applyBorder="1" applyAlignment="1">
      <alignment horizontal="center" vertical="center"/>
    </xf>
    <xf numFmtId="0" fontId="4" fillId="0" borderId="11" xfId="44" applyFont="1" applyBorder="1" applyAlignment="1">
      <alignment horizontal="center" vertical="center"/>
    </xf>
    <xf numFmtId="180" fontId="54" fillId="0" borderId="1" xfId="50" applyNumberFormat="1" applyFont="1" applyBorder="1" applyAlignment="1">
      <alignment horizontal="distributed" vertical="center"/>
    </xf>
    <xf numFmtId="180" fontId="54" fillId="0" borderId="2" xfId="50" applyNumberFormat="1" applyFont="1" applyBorder="1" applyAlignment="1">
      <alignment horizontal="distributed" vertical="center"/>
    </xf>
    <xf numFmtId="180" fontId="54" fillId="0" borderId="3" xfId="50" applyNumberFormat="1" applyFont="1" applyBorder="1" applyAlignment="1">
      <alignment horizontal="distributed" vertical="center"/>
    </xf>
    <xf numFmtId="180" fontId="54" fillId="0" borderId="9" xfId="50" applyNumberFormat="1" applyFont="1" applyBorder="1" applyAlignment="1">
      <alignment horizontal="distributed" vertical="center"/>
    </xf>
    <xf numFmtId="180" fontId="54" fillId="0" borderId="10" xfId="50" applyNumberFormat="1" applyFont="1" applyBorder="1" applyAlignment="1">
      <alignment horizontal="distributed" vertical="center"/>
    </xf>
    <xf numFmtId="180" fontId="54" fillId="0" borderId="11" xfId="50" applyNumberFormat="1" applyFont="1" applyBorder="1" applyAlignment="1">
      <alignment horizontal="distributed" vertical="center"/>
    </xf>
    <xf numFmtId="0" fontId="4" fillId="0" borderId="4" xfId="44" applyFont="1" applyBorder="1" applyAlignment="1">
      <alignment horizontal="center" vertical="center"/>
    </xf>
    <xf numFmtId="0" fontId="4" fillId="0" borderId="6" xfId="44" applyFont="1" applyBorder="1" applyAlignment="1">
      <alignment horizontal="center" vertical="center"/>
    </xf>
    <xf numFmtId="180" fontId="54" fillId="0" borderId="4" xfId="50" applyNumberFormat="1" applyFont="1" applyBorder="1" applyAlignment="1">
      <alignment horizontal="distributed" vertical="center"/>
    </xf>
    <xf numFmtId="0" fontId="36" fillId="0" borderId="5" xfId="50" applyBorder="1" applyAlignment="1">
      <alignment horizontal="distributed" vertical="center"/>
    </xf>
    <xf numFmtId="0" fontId="36" fillId="0" borderId="6" xfId="50" applyBorder="1" applyAlignment="1">
      <alignment horizontal="distributed" vertical="center"/>
    </xf>
    <xf numFmtId="0" fontId="11" fillId="36" borderId="16" xfId="45" applyFont="1" applyFill="1" applyBorder="1" applyAlignment="1">
      <alignment horizontal="center" vertical="center" shrinkToFit="1"/>
    </xf>
    <xf numFmtId="190" fontId="4" fillId="0" borderId="16" xfId="45" applyNumberFormat="1" applyFont="1" applyBorder="1" applyAlignment="1">
      <alignment horizontal="center" vertical="center" shrinkToFit="1"/>
    </xf>
    <xf numFmtId="0" fontId="4" fillId="0" borderId="16" xfId="45" applyFont="1" applyBorder="1">
      <alignment vertical="center"/>
    </xf>
    <xf numFmtId="0" fontId="4" fillId="0" borderId="1" xfId="45" applyFont="1" applyBorder="1">
      <alignment vertical="center"/>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186" fontId="4" fillId="0" borderId="0" xfId="45" applyNumberFormat="1" applyFont="1" applyAlignment="1">
      <alignment vertical="center" shrinkToFit="1"/>
    </xf>
    <xf numFmtId="186" fontId="4" fillId="0" borderId="8" xfId="45" applyNumberFormat="1" applyFont="1" applyBorder="1" applyAlignment="1">
      <alignment vertical="center" shrinkToFit="1"/>
    </xf>
    <xf numFmtId="186" fontId="4" fillId="0" borderId="10" xfId="45" applyNumberFormat="1" applyFont="1" applyBorder="1" applyAlignment="1">
      <alignment vertical="center" shrinkToFit="1"/>
    </xf>
    <xf numFmtId="186" fontId="0" fillId="0" borderId="10" xfId="0" applyNumberFormat="1" applyBorder="1" applyAlignment="1">
      <alignment vertical="center" shrinkToFit="1"/>
    </xf>
    <xf numFmtId="186" fontId="0" fillId="0" borderId="11" xfId="0" applyNumberFormat="1" applyBorder="1" applyAlignment="1">
      <alignment vertical="center" shrinkToFit="1"/>
    </xf>
    <xf numFmtId="0" fontId="4" fillId="0" borderId="4" xfId="45" applyFont="1" applyBorder="1" applyAlignment="1">
      <alignment horizontal="center" vertical="center" shrinkToFit="1"/>
    </xf>
    <xf numFmtId="0" fontId="4" fillId="0" borderId="5" xfId="45" applyFont="1" applyBorder="1" applyAlignment="1">
      <alignment horizontal="center" vertical="center" shrinkToFit="1"/>
    </xf>
    <xf numFmtId="0" fontId="4" fillId="0" borderId="6" xfId="45" applyFont="1" applyBorder="1" applyAlignment="1">
      <alignment horizontal="center" vertical="center" shrinkToFit="1"/>
    </xf>
    <xf numFmtId="0" fontId="4" fillId="0" borderId="16" xfId="45" applyFont="1" applyBorder="1" applyAlignment="1">
      <alignment horizontal="center" vertical="center" shrinkToFit="1"/>
    </xf>
    <xf numFmtId="0" fontId="4" fillId="0" borderId="16" xfId="45" applyFont="1" applyBorder="1" applyAlignment="1">
      <alignment horizontal="center" vertical="center"/>
    </xf>
    <xf numFmtId="0" fontId="4" fillId="0" borderId="7" xfId="45" applyFont="1" applyBorder="1">
      <alignment vertical="center"/>
    </xf>
    <xf numFmtId="0" fontId="4" fillId="0" borderId="0" xfId="45" applyFont="1">
      <alignment vertical="center"/>
    </xf>
    <xf numFmtId="0" fontId="4" fillId="0" borderId="8" xfId="45" applyFont="1" applyBorder="1">
      <alignment vertical="center"/>
    </xf>
    <xf numFmtId="187" fontId="4" fillId="0" borderId="4" xfId="45" applyNumberFormat="1" applyFont="1" applyBorder="1" applyAlignment="1">
      <alignment horizontal="center" vertical="center"/>
    </xf>
    <xf numFmtId="187" fontId="4" fillId="0" borderId="5" xfId="45" applyNumberFormat="1" applyFont="1" applyBorder="1" applyAlignment="1">
      <alignment horizontal="center" vertical="center"/>
    </xf>
    <xf numFmtId="187" fontId="4" fillId="0" borderId="6" xfId="45" applyNumberFormat="1" applyFont="1" applyBorder="1" applyAlignment="1">
      <alignment horizontal="center" vertical="center"/>
    </xf>
    <xf numFmtId="0" fontId="4" fillId="0" borderId="4" xfId="45" applyFont="1" applyBorder="1" applyAlignment="1">
      <alignment horizontal="center" vertical="center"/>
    </xf>
    <xf numFmtId="0" fontId="4" fillId="0" borderId="5" xfId="45" applyFont="1" applyBorder="1" applyAlignment="1">
      <alignment horizontal="center" vertical="center"/>
    </xf>
    <xf numFmtId="0" fontId="4" fillId="0" borderId="6" xfId="45" applyFont="1" applyBorder="1" applyAlignment="1">
      <alignment horizontal="center" vertical="center"/>
    </xf>
    <xf numFmtId="180" fontId="54" fillId="0" borderId="2" xfId="0" applyNumberFormat="1" applyFont="1" applyBorder="1" applyAlignment="1">
      <alignment horizontal="distributed" vertical="center"/>
    </xf>
    <xf numFmtId="180" fontId="54" fillId="0" borderId="3" xfId="0" applyNumberFormat="1" applyFont="1" applyBorder="1" applyAlignment="1">
      <alignment horizontal="distributed" vertical="center"/>
    </xf>
    <xf numFmtId="180" fontId="54" fillId="0" borderId="10" xfId="0" applyNumberFormat="1" applyFont="1" applyBorder="1" applyAlignment="1">
      <alignment horizontal="distributed" vertical="center"/>
    </xf>
    <xf numFmtId="180" fontId="54" fillId="0" borderId="11" xfId="0" applyNumberFormat="1" applyFont="1" applyBorder="1" applyAlignment="1">
      <alignment horizontal="distributed" vertical="center"/>
    </xf>
    <xf numFmtId="0" fontId="4" fillId="0" borderId="1" xfId="45" applyFont="1" applyBorder="1" applyAlignment="1">
      <alignment horizontal="justify" vertical="top" wrapText="1"/>
    </xf>
    <xf numFmtId="0" fontId="4" fillId="0" borderId="2" xfId="45" applyFont="1" applyBorder="1" applyAlignment="1">
      <alignment horizontal="justify" vertical="top" wrapText="1"/>
    </xf>
    <xf numFmtId="0" fontId="4" fillId="0" borderId="3" xfId="45" applyFont="1" applyBorder="1" applyAlignment="1">
      <alignment horizontal="justify" vertical="top" wrapText="1"/>
    </xf>
    <xf numFmtId="0" fontId="4" fillId="0" borderId="7" xfId="45" applyFont="1" applyBorder="1" applyAlignment="1">
      <alignment horizontal="justify" vertical="top" wrapText="1"/>
    </xf>
    <xf numFmtId="0" fontId="4" fillId="0" borderId="0" xfId="45" applyFont="1" applyAlignment="1">
      <alignment horizontal="justify" vertical="top" wrapText="1"/>
    </xf>
    <xf numFmtId="0" fontId="4" fillId="0" borderId="8" xfId="45" applyFont="1" applyBorder="1" applyAlignment="1">
      <alignment horizontal="justify" vertical="top" wrapText="1"/>
    </xf>
    <xf numFmtId="0" fontId="4" fillId="0" borderId="1" xfId="45" applyFont="1" applyBorder="1" applyAlignment="1">
      <alignment horizontal="center" vertical="center"/>
    </xf>
    <xf numFmtId="0" fontId="4" fillId="0" borderId="2" xfId="45" applyFont="1" applyBorder="1" applyAlignment="1">
      <alignment horizontal="center" vertical="center"/>
    </xf>
    <xf numFmtId="0" fontId="4" fillId="0" borderId="3" xfId="45" applyFont="1" applyBorder="1" applyAlignment="1">
      <alignment horizontal="center" vertical="center"/>
    </xf>
    <xf numFmtId="0" fontId="4" fillId="0" borderId="9" xfId="45" applyFont="1" applyBorder="1" applyAlignment="1">
      <alignment horizontal="center" vertical="center"/>
    </xf>
    <xf numFmtId="0" fontId="4" fillId="0" borderId="10" xfId="45" applyFont="1" applyBorder="1" applyAlignment="1">
      <alignment horizontal="center" vertical="center"/>
    </xf>
    <xf numFmtId="0" fontId="4" fillId="0" borderId="11" xfId="45" applyFont="1" applyBorder="1" applyAlignment="1">
      <alignment horizontal="center" vertical="center"/>
    </xf>
    <xf numFmtId="0" fontId="6" fillId="0" borderId="1" xfId="45" applyFont="1" applyBorder="1" applyAlignment="1">
      <alignment horizontal="center" vertical="center"/>
    </xf>
    <xf numFmtId="0" fontId="6" fillId="0" borderId="2" xfId="45" applyFont="1" applyBorder="1" applyAlignment="1">
      <alignment horizontal="center" vertical="center"/>
    </xf>
    <xf numFmtId="0" fontId="6" fillId="0" borderId="3" xfId="45" applyFont="1" applyBorder="1" applyAlignment="1">
      <alignment horizontal="center" vertical="center"/>
    </xf>
    <xf numFmtId="0" fontId="6" fillId="0" borderId="9" xfId="45" applyFont="1" applyBorder="1" applyAlignment="1">
      <alignment horizontal="center" vertical="center"/>
    </xf>
    <xf numFmtId="0" fontId="6" fillId="0" borderId="10" xfId="45" applyFont="1" applyBorder="1" applyAlignment="1">
      <alignment horizontal="center" vertical="center"/>
    </xf>
    <xf numFmtId="0" fontId="6" fillId="0" borderId="11" xfId="45" applyFont="1" applyBorder="1" applyAlignment="1">
      <alignment horizontal="center" vertical="center"/>
    </xf>
    <xf numFmtId="183" fontId="4" fillId="0" borderId="16" xfId="48" applyNumberFormat="1" applyFont="1" applyBorder="1" applyAlignment="1">
      <alignment horizontal="right" vertical="center"/>
    </xf>
    <xf numFmtId="0" fontId="4" fillId="0" borderId="9" xfId="45" applyFont="1" applyBorder="1">
      <alignment vertical="center"/>
    </xf>
    <xf numFmtId="0" fontId="4" fillId="0" borderId="10" xfId="45" applyFont="1" applyBorder="1">
      <alignment vertical="center"/>
    </xf>
    <xf numFmtId="0" fontId="4" fillId="0" borderId="11" xfId="45" applyFont="1" applyBorder="1">
      <alignment vertical="center"/>
    </xf>
    <xf numFmtId="0" fontId="4" fillId="0" borderId="2" xfId="45" applyFont="1" applyBorder="1">
      <alignment vertical="center"/>
    </xf>
    <xf numFmtId="0" fontId="4" fillId="0" borderId="3" xfId="45" applyFont="1" applyBorder="1">
      <alignment vertical="center"/>
    </xf>
    <xf numFmtId="0" fontId="55" fillId="0" borderId="1" xfId="0" applyFont="1" applyBorder="1" applyAlignment="1">
      <alignment horizontal="center" vertical="center"/>
    </xf>
    <xf numFmtId="0" fontId="55" fillId="0" borderId="2" xfId="0" applyFont="1" applyBorder="1" applyAlignment="1">
      <alignment horizontal="center" vertical="center"/>
    </xf>
    <xf numFmtId="0" fontId="55" fillId="0" borderId="9" xfId="0" applyFont="1" applyBorder="1" applyAlignment="1">
      <alignment horizontal="center" vertical="center"/>
    </xf>
    <xf numFmtId="0" fontId="55" fillId="0" borderId="10" xfId="0" applyFont="1" applyBorder="1" applyAlignment="1">
      <alignment horizontal="center" vertical="center"/>
    </xf>
    <xf numFmtId="0" fontId="55" fillId="0" borderId="1" xfId="0" applyFont="1" applyBorder="1" applyAlignment="1">
      <alignment horizontal="center" vertical="center" wrapText="1" shrinkToFit="1"/>
    </xf>
    <xf numFmtId="0" fontId="55" fillId="0" borderId="2" xfId="0" applyFont="1" applyBorder="1" applyAlignment="1">
      <alignment horizontal="center" vertical="center" shrinkToFit="1"/>
    </xf>
    <xf numFmtId="0" fontId="55" fillId="0" borderId="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2" xfId="0" applyFont="1" applyBorder="1" applyAlignment="1">
      <alignment horizontal="justify" vertical="center" wrapText="1" shrinkToFit="1"/>
    </xf>
    <xf numFmtId="0" fontId="55" fillId="0" borderId="3" xfId="0" applyFont="1" applyBorder="1" applyAlignment="1">
      <alignment horizontal="justify" vertical="center" wrapText="1" shrinkToFit="1"/>
    </xf>
    <xf numFmtId="0" fontId="55" fillId="0" borderId="10" xfId="0" applyFont="1" applyBorder="1" applyAlignment="1">
      <alignment horizontal="justify" vertical="center" wrapText="1" shrinkToFit="1"/>
    </xf>
    <xf numFmtId="0" fontId="55" fillId="0" borderId="11" xfId="0" applyFont="1" applyBorder="1" applyAlignment="1">
      <alignment horizontal="justify" vertical="center" wrapText="1" shrinkToFit="1"/>
    </xf>
    <xf numFmtId="0" fontId="59" fillId="0" borderId="2" xfId="0" applyFont="1" applyBorder="1" applyAlignment="1">
      <alignment horizontal="justify" vertical="center"/>
    </xf>
    <xf numFmtId="0" fontId="59" fillId="0" borderId="0" xfId="0" applyFont="1" applyAlignment="1">
      <alignment horizontal="justify" vertical="center"/>
    </xf>
    <xf numFmtId="176" fontId="20" fillId="0" borderId="7" xfId="0" applyNumberFormat="1" applyFont="1" applyBorder="1" applyAlignment="1">
      <alignment horizontal="center" vertical="center"/>
    </xf>
    <xf numFmtId="176" fontId="20" fillId="0" borderId="8" xfId="0" applyNumberFormat="1" applyFont="1" applyBorder="1" applyAlignment="1">
      <alignment horizontal="center" vertical="center"/>
    </xf>
    <xf numFmtId="176" fontId="59" fillId="0" borderId="7" xfId="0" applyNumberFormat="1" applyFont="1" applyBorder="1" applyAlignment="1">
      <alignment horizontal="center" vertical="center"/>
    </xf>
    <xf numFmtId="176" fontId="59" fillId="0" borderId="8" xfId="0" applyNumberFormat="1" applyFont="1" applyBorder="1" applyAlignment="1">
      <alignment horizontal="center" vertical="center"/>
    </xf>
    <xf numFmtId="0" fontId="20" fillId="0" borderId="0" xfId="0" applyFont="1" applyAlignment="1">
      <alignment horizontal="justify" vertical="center"/>
    </xf>
    <xf numFmtId="176" fontId="59" fillId="0" borderId="1" xfId="0" applyNumberFormat="1" applyFont="1" applyBorder="1" applyAlignment="1">
      <alignment horizontal="center" vertical="center"/>
    </xf>
    <xf numFmtId="176" fontId="59" fillId="0" borderId="3" xfId="0" applyNumberFormat="1" applyFont="1" applyBorder="1" applyAlignment="1">
      <alignment horizontal="center" vertical="center"/>
    </xf>
    <xf numFmtId="0" fontId="58" fillId="0" borderId="0" xfId="0" applyFont="1" applyAlignment="1">
      <alignment horizontal="center" vertical="center"/>
    </xf>
    <xf numFmtId="0" fontId="79" fillId="0" borderId="0" xfId="0" applyFont="1" applyAlignment="1">
      <alignment horizontal="left" vertical="center"/>
    </xf>
    <xf numFmtId="186" fontId="59" fillId="0" borderId="0" xfId="0" applyNumberFormat="1" applyFont="1" applyAlignment="1">
      <alignment vertical="center" shrinkToFit="1"/>
    </xf>
    <xf numFmtId="0" fontId="56" fillId="0" borderId="3" xfId="0" applyFont="1" applyBorder="1" applyAlignment="1">
      <alignment horizontal="center" vertical="center"/>
    </xf>
    <xf numFmtId="0" fontId="56" fillId="0" borderId="11" xfId="0" applyFont="1" applyBorder="1" applyAlignment="1">
      <alignment horizontal="center" vertical="center"/>
    </xf>
    <xf numFmtId="0" fontId="56" fillId="0" borderId="1" xfId="0" applyFont="1" applyBorder="1" applyAlignment="1">
      <alignment horizontal="center" vertical="center"/>
    </xf>
    <xf numFmtId="0" fontId="56" fillId="0" borderId="2" xfId="0" applyFont="1" applyBorder="1" applyAlignment="1">
      <alignment horizontal="center" vertical="center"/>
    </xf>
    <xf numFmtId="0" fontId="56" fillId="0" borderId="9" xfId="0" applyFont="1" applyBorder="1" applyAlignment="1">
      <alignment horizontal="center" vertical="center"/>
    </xf>
    <xf numFmtId="0" fontId="56" fillId="0" borderId="10" xfId="0" applyFont="1" applyBorder="1" applyAlignment="1">
      <alignment horizontal="center" vertical="center"/>
    </xf>
    <xf numFmtId="0" fontId="56" fillId="0" borderId="16" xfId="0" applyFont="1" applyBorder="1" applyAlignment="1">
      <alignment horizontal="center" vertical="center"/>
    </xf>
    <xf numFmtId="186" fontId="59" fillId="0" borderId="0" xfId="0" applyNumberFormat="1" applyFont="1" applyAlignment="1">
      <alignment horizontal="right" vertical="center" indent="1"/>
    </xf>
    <xf numFmtId="180" fontId="59" fillId="0" borderId="0" xfId="0" applyNumberFormat="1" applyFont="1" applyAlignment="1">
      <alignment horizontal="distributed" vertical="center"/>
    </xf>
    <xf numFmtId="193" fontId="59" fillId="0" borderId="0" xfId="0" applyNumberFormat="1" applyFont="1" applyAlignment="1">
      <alignment horizontal="distributed" vertical="center"/>
    </xf>
    <xf numFmtId="186" fontId="55" fillId="0" borderId="2" xfId="0" applyNumberFormat="1" applyFont="1" applyBorder="1" applyAlignment="1">
      <alignment horizontal="justify" vertical="center" wrapText="1" shrinkToFit="1"/>
    </xf>
    <xf numFmtId="186" fontId="55" fillId="0" borderId="3" xfId="0" applyNumberFormat="1" applyFont="1" applyBorder="1" applyAlignment="1">
      <alignment horizontal="justify" vertical="center" wrapText="1" shrinkToFit="1"/>
    </xf>
    <xf numFmtId="186" fontId="55" fillId="0" borderId="10" xfId="0" applyNumberFormat="1" applyFont="1" applyBorder="1" applyAlignment="1">
      <alignment horizontal="justify" vertical="center" wrapText="1" shrinkToFit="1"/>
    </xf>
    <xf numFmtId="186" fontId="55" fillId="0" borderId="11" xfId="0" applyNumberFormat="1" applyFont="1" applyBorder="1" applyAlignment="1">
      <alignment horizontal="justify" vertical="center" wrapText="1" shrinkToFit="1"/>
    </xf>
    <xf numFmtId="0" fontId="59" fillId="0" borderId="10" xfId="0" applyFont="1" applyBorder="1" applyAlignment="1">
      <alignment horizontal="justify" vertical="center"/>
    </xf>
    <xf numFmtId="176" fontId="59" fillId="0" borderId="9" xfId="0" applyNumberFormat="1" applyFont="1" applyBorder="1" applyAlignment="1">
      <alignment horizontal="center" vertical="center"/>
    </xf>
    <xf numFmtId="176" fontId="59" fillId="0" borderId="11" xfId="0" applyNumberFormat="1" applyFont="1" applyBorder="1" applyAlignment="1">
      <alignment horizontal="center" vertical="center"/>
    </xf>
    <xf numFmtId="0" fontId="55" fillId="0" borderId="1" xfId="0" applyFont="1" applyBorder="1" applyAlignment="1">
      <alignment horizontal="center" vertical="center" textRotation="255" shrinkToFit="1"/>
    </xf>
    <xf numFmtId="0" fontId="55" fillId="0" borderId="3" xfId="0" applyFont="1" applyBorder="1" applyAlignment="1">
      <alignment horizontal="center" vertical="center" textRotation="255" shrinkToFit="1"/>
    </xf>
    <xf numFmtId="0" fontId="55" fillId="0" borderId="7" xfId="0" applyFont="1" applyBorder="1" applyAlignment="1">
      <alignment horizontal="center" vertical="center" textRotation="255" shrinkToFit="1"/>
    </xf>
    <xf numFmtId="0" fontId="55" fillId="0" borderId="8" xfId="0" applyFont="1" applyBorder="1" applyAlignment="1">
      <alignment horizontal="center" vertical="center" textRotation="255" shrinkToFit="1"/>
    </xf>
    <xf numFmtId="0" fontId="55" fillId="0" borderId="9" xfId="0" applyFont="1" applyBorder="1" applyAlignment="1">
      <alignment horizontal="center" vertical="center" textRotation="255" shrinkToFit="1"/>
    </xf>
    <xf numFmtId="0" fontId="55" fillId="0" borderId="11" xfId="0" applyFont="1" applyBorder="1" applyAlignment="1">
      <alignment horizontal="center" vertical="center" textRotation="255" shrinkToFit="1"/>
    </xf>
    <xf numFmtId="0" fontId="55" fillId="0" borderId="1" xfId="0" applyFont="1" applyBorder="1" applyAlignment="1">
      <alignment horizontal="center" vertical="center" textRotation="255"/>
    </xf>
    <xf numFmtId="0" fontId="55" fillId="0" borderId="3" xfId="0" applyFont="1" applyBorder="1" applyAlignment="1">
      <alignment horizontal="center" vertical="center" textRotation="255"/>
    </xf>
    <xf numFmtId="0" fontId="55" fillId="0" borderId="7" xfId="0" applyFont="1" applyBorder="1" applyAlignment="1">
      <alignment horizontal="center" vertical="center" textRotation="255"/>
    </xf>
    <xf numFmtId="0" fontId="55" fillId="0" borderId="8" xfId="0" applyFont="1" applyBorder="1" applyAlignment="1">
      <alignment horizontal="center" vertical="center" textRotation="255"/>
    </xf>
    <xf numFmtId="0" fontId="55" fillId="0" borderId="9" xfId="0" applyFont="1" applyBorder="1" applyAlignment="1">
      <alignment horizontal="center" vertical="center" textRotation="255"/>
    </xf>
    <xf numFmtId="0" fontId="55" fillId="0" borderId="11" xfId="0" applyFont="1" applyBorder="1" applyAlignment="1">
      <alignment horizontal="center" vertical="center" textRotation="255"/>
    </xf>
    <xf numFmtId="0" fontId="59" fillId="0" borderId="1" xfId="0" applyFont="1" applyBorder="1" applyAlignment="1">
      <alignment horizontal="left" vertical="center"/>
    </xf>
    <xf numFmtId="0" fontId="59" fillId="0" borderId="2" xfId="0" applyFont="1" applyBorder="1" applyAlignment="1">
      <alignment horizontal="left" vertical="center"/>
    </xf>
    <xf numFmtId="0" fontId="55" fillId="0" borderId="8" xfId="0" applyFont="1" applyBorder="1" applyAlignment="1">
      <alignment horizontal="center" vertical="center"/>
    </xf>
    <xf numFmtId="0" fontId="55" fillId="0" borderId="11" xfId="0" applyFont="1" applyBorder="1" applyAlignment="1">
      <alignment horizontal="center" vertical="center"/>
    </xf>
    <xf numFmtId="0" fontId="59" fillId="0" borderId="7" xfId="0" applyFont="1" applyBorder="1" applyAlignment="1">
      <alignment horizontal="justify" vertical="center"/>
    </xf>
    <xf numFmtId="0" fontId="59" fillId="0" borderId="8" xfId="0" applyFont="1" applyBorder="1" applyAlignment="1">
      <alignment horizontal="justify" vertical="center"/>
    </xf>
    <xf numFmtId="0" fontId="56" fillId="0" borderId="7" xfId="0" applyFont="1" applyBorder="1" applyAlignment="1">
      <alignment horizontal="center" vertical="center"/>
    </xf>
    <xf numFmtId="0" fontId="59" fillId="0" borderId="1" xfId="0" applyFont="1" applyBorder="1" applyAlignment="1">
      <alignment horizontal="justify" vertical="center"/>
    </xf>
    <xf numFmtId="0" fontId="59" fillId="0" borderId="3" xfId="0" applyFont="1" applyBorder="1" applyAlignment="1">
      <alignment horizontal="justify" vertical="center"/>
    </xf>
    <xf numFmtId="0" fontId="59" fillId="0" borderId="9" xfId="0" applyFont="1" applyBorder="1" applyAlignment="1">
      <alignment horizontal="justify" vertical="center"/>
    </xf>
    <xf numFmtId="0" fontId="59" fillId="0" borderId="11" xfId="0" applyFont="1" applyBorder="1" applyAlignment="1">
      <alignment horizontal="justify" vertical="center"/>
    </xf>
    <xf numFmtId="0" fontId="12" fillId="0" borderId="0" xfId="46" applyFont="1" applyAlignment="1">
      <alignment horizontal="distributed" vertical="center"/>
    </xf>
    <xf numFmtId="179" fontId="12" fillId="0" borderId="0" xfId="46" applyNumberFormat="1" applyFont="1" applyAlignment="1">
      <alignment horizontal="right" vertical="center"/>
    </xf>
    <xf numFmtId="179" fontId="2" fillId="0" borderId="0" xfId="43" applyNumberFormat="1">
      <alignment vertical="center"/>
    </xf>
    <xf numFmtId="178" fontId="12" fillId="0" borderId="0" xfId="46" applyNumberFormat="1" applyFont="1" applyAlignment="1">
      <alignment horizontal="right" vertical="center"/>
    </xf>
    <xf numFmtId="180" fontId="80" fillId="0" borderId="0" xfId="0" applyNumberFormat="1" applyFont="1" applyAlignment="1">
      <alignment horizontal="distributed" vertical="center"/>
    </xf>
    <xf numFmtId="177" fontId="12" fillId="0" borderId="0" xfId="46" applyNumberFormat="1" applyFont="1" applyAlignment="1">
      <alignment horizontal="distributed" vertical="center" indent="20"/>
    </xf>
    <xf numFmtId="0" fontId="2" fillId="0" borderId="0" xfId="43" applyAlignment="1">
      <alignment horizontal="distributed" vertical="center" indent="20"/>
    </xf>
    <xf numFmtId="186" fontId="12" fillId="0" borderId="0" xfId="46" applyNumberFormat="1" applyFont="1" applyAlignment="1">
      <alignment horizontal="distributed" vertical="center"/>
    </xf>
    <xf numFmtId="177" fontId="22" fillId="0" borderId="0" xfId="46" applyNumberFormat="1" applyFont="1" applyAlignment="1">
      <alignment horizontal="center" vertical="center"/>
    </xf>
    <xf numFmtId="0" fontId="2" fillId="0" borderId="0" xfId="43" applyAlignment="1">
      <alignment horizontal="center" vertical="center"/>
    </xf>
    <xf numFmtId="186" fontId="12" fillId="0" borderId="0" xfId="46" applyNumberFormat="1" applyFont="1" applyAlignment="1">
      <alignment vertical="center" shrinkToFit="1"/>
    </xf>
    <xf numFmtId="186" fontId="12" fillId="0" borderId="0" xfId="46" applyNumberFormat="1" applyFont="1" applyAlignment="1">
      <alignment horizontal="justify" vertical="top" wrapText="1"/>
    </xf>
    <xf numFmtId="186" fontId="12" fillId="0" borderId="0" xfId="46" applyNumberFormat="1" applyFont="1" applyAlignment="1">
      <alignment horizontal="right" vertical="center" indent="1"/>
    </xf>
    <xf numFmtId="180" fontId="76" fillId="0" borderId="10" xfId="0" applyNumberFormat="1" applyFont="1" applyBorder="1" applyAlignment="1">
      <alignment horizontal="center" vertical="center" shrinkToFit="1"/>
    </xf>
    <xf numFmtId="0" fontId="71" fillId="0" borderId="0" xfId="43" applyFont="1" applyAlignment="1">
      <alignment horizontal="center" vertical="center"/>
    </xf>
    <xf numFmtId="180" fontId="61" fillId="0" borderId="10" xfId="43" applyNumberFormat="1" applyFont="1" applyBorder="1">
      <alignment vertical="center"/>
    </xf>
    <xf numFmtId="180" fontId="61" fillId="0" borderId="10" xfId="0" applyNumberFormat="1" applyFont="1" applyBorder="1" applyAlignment="1">
      <alignment horizontal="distributed" vertical="center"/>
    </xf>
    <xf numFmtId="186" fontId="61" fillId="0" borderId="10" xfId="43" applyNumberFormat="1" applyFont="1" applyBorder="1" applyAlignment="1">
      <alignment vertical="center" shrinkToFit="1"/>
    </xf>
    <xf numFmtId="49" fontId="61" fillId="0" borderId="10" xfId="43" applyNumberFormat="1" applyFont="1" applyBorder="1" applyAlignment="1">
      <alignment horizontal="center" vertical="center"/>
    </xf>
    <xf numFmtId="181" fontId="61" fillId="0" borderId="10" xfId="43" applyNumberFormat="1" applyFont="1" applyBorder="1" applyAlignment="1">
      <alignment horizontal="center" vertical="center"/>
    </xf>
    <xf numFmtId="0" fontId="61" fillId="0" borderId="1" xfId="43" applyFont="1" applyBorder="1" applyAlignment="1">
      <alignment horizontal="justify" vertical="top" wrapText="1"/>
    </xf>
    <xf numFmtId="0" fontId="61" fillId="0" borderId="2" xfId="43" applyFont="1" applyBorder="1" applyAlignment="1">
      <alignment horizontal="justify" vertical="top" wrapText="1"/>
    </xf>
    <xf numFmtId="0" fontId="61" fillId="0" borderId="3" xfId="43" applyFont="1" applyBorder="1" applyAlignment="1">
      <alignment horizontal="justify" vertical="top" wrapText="1"/>
    </xf>
    <xf numFmtId="0" fontId="61" fillId="0" borderId="7" xfId="43" applyFont="1" applyBorder="1" applyAlignment="1">
      <alignment horizontal="justify" vertical="top" wrapText="1"/>
    </xf>
    <xf numFmtId="0" fontId="61" fillId="0" borderId="0" xfId="43" applyFont="1" applyAlignment="1">
      <alignment horizontal="justify" vertical="top" wrapText="1"/>
    </xf>
    <xf numFmtId="0" fontId="61" fillId="0" borderId="8" xfId="43" applyFont="1" applyBorder="1" applyAlignment="1">
      <alignment horizontal="justify" vertical="top" wrapText="1"/>
    </xf>
    <xf numFmtId="0" fontId="61" fillId="0" borderId="9" xfId="43" applyFont="1" applyBorder="1" applyAlignment="1">
      <alignment horizontal="justify" vertical="top" wrapText="1"/>
    </xf>
    <xf numFmtId="0" fontId="61" fillId="0" borderId="10" xfId="43" applyFont="1" applyBorder="1" applyAlignment="1">
      <alignment horizontal="justify" vertical="top" wrapText="1"/>
    </xf>
    <xf numFmtId="0" fontId="61" fillId="0" borderId="11" xfId="43" applyFont="1" applyBorder="1" applyAlignment="1">
      <alignment horizontal="justify" vertical="top" wrapText="1"/>
    </xf>
    <xf numFmtId="180" fontId="76" fillId="0" borderId="0" xfId="0" applyNumberFormat="1" applyFont="1" applyAlignment="1">
      <alignment horizontal="distributed" vertical="center"/>
    </xf>
    <xf numFmtId="180" fontId="81" fillId="0" borderId="4" xfId="0" applyNumberFormat="1" applyFont="1" applyBorder="1" applyAlignment="1">
      <alignment horizontal="distributed" vertical="center" shrinkToFit="1"/>
    </xf>
    <xf numFmtId="180" fontId="81" fillId="0" borderId="5" xfId="0" applyNumberFormat="1" applyFont="1" applyBorder="1" applyAlignment="1">
      <alignment horizontal="distributed" vertical="center" shrinkToFit="1"/>
    </xf>
    <xf numFmtId="180" fontId="81" fillId="0" borderId="6" xfId="0" applyNumberFormat="1" applyFont="1" applyBorder="1" applyAlignment="1">
      <alignment horizontal="distributed" vertical="center" shrinkToFit="1"/>
    </xf>
    <xf numFmtId="180" fontId="76" fillId="0" borderId="4" xfId="0" applyNumberFormat="1" applyFont="1" applyBorder="1" applyAlignment="1">
      <alignment horizontal="distributed" vertical="center"/>
    </xf>
    <xf numFmtId="180" fontId="76" fillId="0" borderId="5" xfId="0" applyNumberFormat="1" applyFont="1" applyBorder="1" applyAlignment="1">
      <alignment horizontal="distributed" vertical="center"/>
    </xf>
    <xf numFmtId="180" fontId="76" fillId="0" borderId="6" xfId="0" applyNumberFormat="1" applyFont="1" applyBorder="1" applyAlignment="1">
      <alignment horizontal="distributed" vertical="center"/>
    </xf>
    <xf numFmtId="180" fontId="81" fillId="0" borderId="10" xfId="0" applyNumberFormat="1" applyFont="1" applyBorder="1" applyAlignment="1">
      <alignment horizontal="distributed" vertical="center" shrinkToFit="1"/>
    </xf>
    <xf numFmtId="0" fontId="13" fillId="0" borderId="0" xfId="46" applyFont="1" applyAlignment="1">
      <alignment horizontal="center" vertical="center"/>
    </xf>
    <xf numFmtId="0" fontId="13" fillId="0" borderId="8" xfId="46" applyFont="1" applyBorder="1" applyAlignment="1">
      <alignment horizontal="center" vertical="center"/>
    </xf>
    <xf numFmtId="0" fontId="11" fillId="0" borderId="1" xfId="46" applyFont="1" applyBorder="1" applyAlignment="1">
      <alignment horizontal="center" vertical="center" shrinkToFit="1"/>
    </xf>
    <xf numFmtId="0" fontId="11" fillId="0" borderId="2" xfId="46" applyFont="1" applyBorder="1" applyAlignment="1">
      <alignment horizontal="center" vertical="center" shrinkToFit="1"/>
    </xf>
    <xf numFmtId="0" fontId="11" fillId="0" borderId="3" xfId="46" applyFont="1" applyBorder="1" applyAlignment="1">
      <alignment horizontal="center" vertical="center" shrinkToFit="1"/>
    </xf>
    <xf numFmtId="183" fontId="11" fillId="0" borderId="4" xfId="48" applyNumberFormat="1" applyFont="1" applyBorder="1" applyAlignment="1">
      <alignment horizontal="right" vertical="center"/>
    </xf>
    <xf numFmtId="183" fontId="11" fillId="0" borderId="5" xfId="48" applyNumberFormat="1" applyFont="1" applyBorder="1" applyAlignment="1">
      <alignment horizontal="right" vertical="center"/>
    </xf>
    <xf numFmtId="183" fontId="11" fillId="0" borderId="6" xfId="48" applyNumberFormat="1" applyFont="1" applyBorder="1" applyAlignment="1">
      <alignment horizontal="right" vertical="center"/>
    </xf>
    <xf numFmtId="194" fontId="6" fillId="0" borderId="16" xfId="33" applyNumberFormat="1" applyFont="1" applyBorder="1" applyAlignment="1">
      <alignment horizontal="right" vertical="center" shrinkToFit="1"/>
    </xf>
    <xf numFmtId="194" fontId="6" fillId="0" borderId="16" xfId="46" applyNumberFormat="1" applyFont="1" applyBorder="1" applyAlignment="1">
      <alignment vertical="center" shrinkToFit="1"/>
    </xf>
    <xf numFmtId="0" fontId="25" fillId="0" borderId="2" xfId="46" applyFont="1" applyBorder="1" applyAlignment="1">
      <alignment horizontal="center" vertical="center"/>
    </xf>
    <xf numFmtId="0" fontId="25" fillId="0" borderId="3" xfId="46" applyFont="1" applyBorder="1" applyAlignment="1">
      <alignment horizontal="center" vertical="center"/>
    </xf>
    <xf numFmtId="0" fontId="11" fillId="0" borderId="16" xfId="46" applyFont="1" applyBorder="1" applyAlignment="1">
      <alignment horizontal="center" vertical="center" shrinkToFit="1"/>
    </xf>
    <xf numFmtId="0" fontId="11" fillId="0" borderId="1" xfId="46" applyFont="1" applyBorder="1" applyAlignment="1">
      <alignment horizontal="center" vertical="center"/>
    </xf>
    <xf numFmtId="0" fontId="11" fillId="0" borderId="2" xfId="46" applyFont="1" applyBorder="1" applyAlignment="1">
      <alignment horizontal="center" vertical="center"/>
    </xf>
    <xf numFmtId="0" fontId="11" fillId="0" borderId="3" xfId="46" applyFont="1" applyBorder="1" applyAlignment="1">
      <alignment horizontal="center" vertical="center"/>
    </xf>
    <xf numFmtId="0" fontId="11" fillId="0" borderId="4" xfId="46" applyFont="1" applyBorder="1" applyAlignment="1">
      <alignment horizontal="center" vertical="center"/>
    </xf>
    <xf numFmtId="0" fontId="11" fillId="0" borderId="5" xfId="46" applyFont="1" applyBorder="1" applyAlignment="1">
      <alignment horizontal="center" vertical="center"/>
    </xf>
    <xf numFmtId="0" fontId="11" fillId="0" borderId="6" xfId="46" applyFont="1" applyBorder="1" applyAlignment="1">
      <alignment horizontal="center" vertical="center"/>
    </xf>
    <xf numFmtId="176" fontId="94" fillId="0" borderId="2" xfId="46" applyNumberFormat="1" applyFont="1" applyBorder="1" applyAlignment="1">
      <alignment horizontal="center" vertical="center" shrinkToFit="1"/>
    </xf>
    <xf numFmtId="176" fontId="94" fillId="0" borderId="10" xfId="46" applyNumberFormat="1" applyFont="1" applyBorder="1" applyAlignment="1">
      <alignment horizontal="center" vertical="center" shrinkToFit="1"/>
    </xf>
    <xf numFmtId="176" fontId="94" fillId="37" borderId="2" xfId="46" applyNumberFormat="1" applyFont="1" applyFill="1" applyBorder="1" applyAlignment="1">
      <alignment horizontal="center" vertical="center" shrinkToFit="1"/>
    </xf>
    <xf numFmtId="176" fontId="94" fillId="37" borderId="10" xfId="46" applyNumberFormat="1" applyFont="1" applyFill="1" applyBorder="1" applyAlignment="1">
      <alignment horizontal="center" vertical="center" shrinkToFit="1"/>
    </xf>
    <xf numFmtId="0" fontId="13" fillId="0" borderId="10" xfId="46" applyFont="1" applyBorder="1" applyAlignment="1">
      <alignment horizontal="center" vertical="center"/>
    </xf>
    <xf numFmtId="0" fontId="13" fillId="0" borderId="11" xfId="46" applyFont="1" applyBorder="1" applyAlignment="1">
      <alignment horizontal="center" vertical="center"/>
    </xf>
    <xf numFmtId="0" fontId="11" fillId="0" borderId="9" xfId="46" applyFont="1" applyBorder="1" applyAlignment="1">
      <alignment horizontal="center" vertical="center"/>
    </xf>
    <xf numFmtId="0" fontId="11" fillId="0" borderId="10" xfId="46" applyFont="1" applyBorder="1" applyAlignment="1">
      <alignment horizontal="center" vertical="center"/>
    </xf>
    <xf numFmtId="0" fontId="11" fillId="0" borderId="11" xfId="46" applyFont="1" applyBorder="1" applyAlignment="1">
      <alignment horizontal="center" vertical="center"/>
    </xf>
    <xf numFmtId="9" fontId="11" fillId="34" borderId="4" xfId="48" applyFont="1" applyFill="1" applyBorder="1" applyAlignment="1">
      <alignment horizontal="center" vertical="center" shrinkToFit="1"/>
    </xf>
    <xf numFmtId="9" fontId="11" fillId="34" borderId="6" xfId="48" applyFont="1" applyFill="1" applyBorder="1" applyAlignment="1">
      <alignment horizontal="center" vertical="center" shrinkToFit="1"/>
    </xf>
    <xf numFmtId="9" fontId="11" fillId="0" borderId="4" xfId="48" applyFont="1" applyBorder="1" applyAlignment="1">
      <alignment horizontal="left" vertical="center" shrinkToFit="1"/>
    </xf>
    <xf numFmtId="9" fontId="11" fillId="0" borderId="6" xfId="48" applyFont="1" applyBorder="1" applyAlignment="1">
      <alignment horizontal="left" vertical="center" shrinkToFit="1"/>
    </xf>
    <xf numFmtId="0" fontId="25" fillId="0" borderId="0" xfId="46" applyFont="1" applyAlignment="1">
      <alignment horizontal="center" vertical="center"/>
    </xf>
    <xf numFmtId="0" fontId="27" fillId="0" borderId="1" xfId="46" applyFont="1" applyBorder="1" applyAlignment="1">
      <alignment horizontal="center" vertical="center" shrinkToFit="1"/>
    </xf>
    <xf numFmtId="0" fontId="27" fillId="0" borderId="2" xfId="46" applyFont="1" applyBorder="1" applyAlignment="1">
      <alignment horizontal="center" vertical="center" shrinkToFit="1"/>
    </xf>
    <xf numFmtId="0" fontId="27" fillId="0" borderId="3" xfId="46" applyFont="1" applyBorder="1" applyAlignment="1">
      <alignment horizontal="center" vertical="center" shrinkToFit="1"/>
    </xf>
    <xf numFmtId="0" fontId="11" fillId="0" borderId="16" xfId="46" applyFont="1" applyBorder="1" applyAlignment="1">
      <alignment horizontal="center" vertical="center" textRotation="255" wrapText="1"/>
    </xf>
    <xf numFmtId="0" fontId="11" fillId="0" borderId="16" xfId="46" applyFont="1" applyBorder="1" applyAlignment="1">
      <alignment horizontal="center" vertical="center" textRotation="255"/>
    </xf>
    <xf numFmtId="0" fontId="11" fillId="0" borderId="16" xfId="46" applyFont="1" applyBorder="1" applyAlignment="1">
      <alignment horizontal="center" vertical="center"/>
    </xf>
    <xf numFmtId="0" fontId="11" fillId="0" borderId="79" xfId="46" applyFont="1" applyBorder="1" applyAlignment="1">
      <alignment horizontal="left" vertical="center" wrapText="1"/>
    </xf>
    <xf numFmtId="0" fontId="11" fillId="0" borderId="80" xfId="46" applyFont="1" applyBorder="1" applyAlignment="1">
      <alignment horizontal="left" vertical="center" wrapText="1"/>
    </xf>
    <xf numFmtId="0" fontId="11" fillId="0" borderId="81" xfId="46" applyFont="1" applyBorder="1" applyAlignment="1">
      <alignment horizontal="left" vertical="center" wrapText="1"/>
    </xf>
    <xf numFmtId="0" fontId="11" fillId="0" borderId="82" xfId="46" applyFont="1" applyBorder="1" applyAlignment="1">
      <alignment horizontal="left" vertical="center" wrapText="1"/>
    </xf>
    <xf numFmtId="0" fontId="11" fillId="0" borderId="83" xfId="46" applyFont="1" applyBorder="1" applyAlignment="1">
      <alignment horizontal="left" vertical="center" wrapText="1"/>
    </xf>
    <xf numFmtId="0" fontId="11" fillId="0" borderId="84" xfId="46" applyFont="1" applyBorder="1" applyAlignment="1">
      <alignment horizontal="left" vertical="center" wrapText="1"/>
    </xf>
    <xf numFmtId="0" fontId="11" fillId="0" borderId="1" xfId="46" applyFont="1" applyBorder="1" applyAlignment="1">
      <alignment horizontal="center" vertical="center" wrapText="1"/>
    </xf>
    <xf numFmtId="0" fontId="11" fillId="0" borderId="7" xfId="46" applyFont="1" applyBorder="1" applyAlignment="1">
      <alignment horizontal="center" vertical="center"/>
    </xf>
    <xf numFmtId="0" fontId="11" fillId="0" borderId="8" xfId="46" applyFont="1" applyBorder="1" applyAlignment="1">
      <alignment horizontal="center" vertical="center"/>
    </xf>
    <xf numFmtId="0" fontId="11" fillId="0" borderId="17" xfId="46" applyFont="1" applyBorder="1" applyAlignment="1">
      <alignment horizontal="center" vertical="center"/>
    </xf>
    <xf numFmtId="0" fontId="11" fillId="0" borderId="19" xfId="46" applyFont="1" applyBorder="1" applyAlignment="1">
      <alignment horizontal="center" vertical="center"/>
    </xf>
    <xf numFmtId="9" fontId="11" fillId="34" borderId="4" xfId="48" applyFont="1" applyFill="1" applyBorder="1" applyAlignment="1">
      <alignment horizontal="right" vertical="center" shrinkToFit="1"/>
    </xf>
    <xf numFmtId="9" fontId="11" fillId="34" borderId="6" xfId="48" applyFont="1" applyFill="1" applyBorder="1" applyAlignment="1">
      <alignment horizontal="right" vertical="center" shrinkToFit="1"/>
    </xf>
    <xf numFmtId="0" fontId="6" fillId="0" borderId="3" xfId="46" applyFont="1" applyBorder="1" applyAlignment="1">
      <alignment horizontal="center" vertical="center"/>
    </xf>
    <xf numFmtId="0" fontId="6" fillId="0" borderId="8" xfId="46" applyFont="1" applyBorder="1" applyAlignment="1">
      <alignment horizontal="center" vertical="center"/>
    </xf>
    <xf numFmtId="0" fontId="6" fillId="0" borderId="11" xfId="46" applyFont="1" applyBorder="1" applyAlignment="1">
      <alignment horizontal="center" vertical="center"/>
    </xf>
    <xf numFmtId="9" fontId="11" fillId="0" borderId="4" xfId="48" applyFont="1" applyBorder="1" applyAlignment="1">
      <alignment horizontal="right" vertical="center" shrinkToFit="1"/>
    </xf>
    <xf numFmtId="9" fontId="11" fillId="0" borderId="6" xfId="48" applyFont="1" applyBorder="1" applyAlignment="1">
      <alignment horizontal="right" vertical="center" shrinkToFit="1"/>
    </xf>
    <xf numFmtId="176" fontId="94" fillId="37" borderId="1" xfId="46" applyNumberFormat="1" applyFont="1" applyFill="1" applyBorder="1" applyAlignment="1">
      <alignment horizontal="center" vertical="center" shrinkToFit="1"/>
    </xf>
    <xf numFmtId="176" fontId="94" fillId="37" borderId="9" xfId="46" applyNumberFormat="1" applyFont="1" applyFill="1" applyBorder="1" applyAlignment="1">
      <alignment horizontal="center" vertical="center" shrinkToFit="1"/>
    </xf>
    <xf numFmtId="0" fontId="11" fillId="0" borderId="4" xfId="46" applyFont="1" applyBorder="1" applyAlignment="1">
      <alignment horizontal="left" vertical="center" shrinkToFit="1"/>
    </xf>
    <xf numFmtId="0" fontId="11" fillId="0" borderId="5" xfId="46" applyFont="1" applyBorder="1" applyAlignment="1">
      <alignment horizontal="left" vertical="center" shrinkToFit="1"/>
    </xf>
    <xf numFmtId="0" fontId="11" fillId="0" borderId="6" xfId="46" applyFont="1" applyBorder="1" applyAlignment="1">
      <alignment horizontal="left" vertical="center" shrinkToFit="1"/>
    </xf>
    <xf numFmtId="0" fontId="11" fillId="0" borderId="4" xfId="46" applyFont="1" applyBorder="1" applyAlignment="1">
      <alignment horizontal="center" vertical="center" shrinkToFit="1"/>
    </xf>
    <xf numFmtId="0" fontId="11" fillId="0" borderId="5" xfId="46" applyFont="1" applyBorder="1" applyAlignment="1">
      <alignment horizontal="center" vertical="center" shrinkToFit="1"/>
    </xf>
    <xf numFmtId="0" fontId="11" fillId="0" borderId="6" xfId="46" applyFont="1" applyBorder="1" applyAlignment="1">
      <alignment horizontal="center" vertical="center" shrinkToFit="1"/>
    </xf>
    <xf numFmtId="0" fontId="11" fillId="0" borderId="4" xfId="46" applyFont="1" applyBorder="1" applyAlignment="1">
      <alignment horizontal="right" vertical="center"/>
    </xf>
    <xf numFmtId="0" fontId="11" fillId="0" borderId="5" xfId="46" applyFont="1" applyBorder="1" applyAlignment="1">
      <alignment horizontal="right" vertical="center"/>
    </xf>
    <xf numFmtId="0" fontId="11" fillId="0" borderId="4" xfId="46" applyFont="1" applyBorder="1" applyAlignment="1">
      <alignment horizontal="left" vertical="center"/>
    </xf>
    <xf numFmtId="0" fontId="11" fillId="0" borderId="5" xfId="46" applyFont="1" applyBorder="1" applyAlignment="1">
      <alignment horizontal="left" vertical="center"/>
    </xf>
    <xf numFmtId="49" fontId="11" fillId="0" borderId="5" xfId="46" applyNumberFormat="1" applyFont="1" applyBorder="1" applyAlignment="1">
      <alignment horizontal="right" vertical="center"/>
    </xf>
    <xf numFmtId="194" fontId="6" fillId="0" borderId="16" xfId="49" applyNumberFormat="1" applyFont="1" applyBorder="1" applyAlignment="1">
      <alignment horizontal="center" vertical="center"/>
    </xf>
    <xf numFmtId="0" fontId="81" fillId="0" borderId="4" xfId="46" applyFont="1" applyBorder="1" applyAlignment="1">
      <alignment horizontal="center" vertical="center"/>
    </xf>
    <xf numFmtId="0" fontId="81" fillId="0" borderId="5" xfId="46" applyFont="1" applyBorder="1" applyAlignment="1">
      <alignment horizontal="center" vertical="center"/>
    </xf>
    <xf numFmtId="0" fontId="81" fillId="0" borderId="6" xfId="46" applyFont="1" applyBorder="1" applyAlignment="1">
      <alignment horizontal="center" vertical="center"/>
    </xf>
    <xf numFmtId="0" fontId="7" fillId="0" borderId="0" xfId="46" applyFont="1" applyAlignment="1">
      <alignment horizontal="center" vertical="center"/>
    </xf>
    <xf numFmtId="0" fontId="6" fillId="0" borderId="0" xfId="46" applyFont="1" applyAlignment="1">
      <alignment horizontal="center" vertical="center"/>
    </xf>
    <xf numFmtId="0" fontId="27" fillId="0" borderId="10" xfId="46" applyFont="1" applyBorder="1" applyAlignment="1">
      <alignment horizontal="center" vertical="center"/>
    </xf>
    <xf numFmtId="0" fontId="27" fillId="0" borderId="4" xfId="46" applyFont="1" applyBorder="1" applyAlignment="1">
      <alignment horizontal="left" vertical="center" shrinkToFit="1"/>
    </xf>
    <xf numFmtId="0" fontId="27" fillId="0" borderId="5" xfId="46" applyFont="1" applyBorder="1" applyAlignment="1">
      <alignment horizontal="left" vertical="center" shrinkToFit="1"/>
    </xf>
    <xf numFmtId="0" fontId="27" fillId="0" borderId="6" xfId="46" applyFont="1" applyBorder="1" applyAlignment="1">
      <alignment horizontal="left" vertical="center" shrinkToFit="1"/>
    </xf>
    <xf numFmtId="0" fontId="11" fillId="0" borderId="1" xfId="46" applyFont="1" applyBorder="1" applyAlignment="1">
      <alignment horizontal="left" vertical="center" indent="1"/>
    </xf>
    <xf numFmtId="0" fontId="11" fillId="0" borderId="2" xfId="46" applyFont="1" applyBorder="1" applyAlignment="1">
      <alignment horizontal="left" vertical="center" indent="1"/>
    </xf>
    <xf numFmtId="0" fontId="11" fillId="0" borderId="3" xfId="46" applyFont="1" applyBorder="1" applyAlignment="1">
      <alignment horizontal="left" vertical="center" indent="1"/>
    </xf>
    <xf numFmtId="195" fontId="11" fillId="0" borderId="10" xfId="46" applyNumberFormat="1" applyFont="1" applyBorder="1" applyAlignment="1">
      <alignment horizontal="distributed" vertical="center"/>
    </xf>
    <xf numFmtId="176" fontId="94" fillId="37" borderId="3" xfId="46" applyNumberFormat="1" applyFont="1" applyFill="1" applyBorder="1" applyAlignment="1">
      <alignment horizontal="center" vertical="center" shrinkToFit="1"/>
    </xf>
    <xf numFmtId="176" fontId="94" fillId="37" borderId="11" xfId="46" applyNumberFormat="1" applyFont="1" applyFill="1" applyBorder="1" applyAlignment="1">
      <alignment horizontal="center" vertical="center" shrinkToFit="1"/>
    </xf>
    <xf numFmtId="177" fontId="28" fillId="0" borderId="27" xfId="46" applyNumberFormat="1" applyFont="1" applyBorder="1" applyAlignment="1">
      <alignment horizontal="center" vertical="center"/>
    </xf>
    <xf numFmtId="177" fontId="28" fillId="0" borderId="0" xfId="46" applyNumberFormat="1" applyFont="1" applyAlignment="1">
      <alignment horizontal="center" vertical="center"/>
    </xf>
    <xf numFmtId="177" fontId="28" fillId="0" borderId="28" xfId="46" applyNumberFormat="1" applyFont="1" applyBorder="1" applyAlignment="1">
      <alignment horizontal="center" vertical="center"/>
    </xf>
    <xf numFmtId="0" fontId="4" fillId="0" borderId="85" xfId="46" applyFont="1" applyBorder="1" applyAlignment="1">
      <alignment horizontal="center" vertical="center"/>
    </xf>
    <xf numFmtId="0" fontId="4" fillId="0" borderId="68" xfId="46" applyFont="1" applyBorder="1" applyAlignment="1">
      <alignment horizontal="center" vertical="center"/>
    </xf>
    <xf numFmtId="0" fontId="4" fillId="0" borderId="86" xfId="46" applyFont="1" applyBorder="1" applyAlignment="1">
      <alignment horizontal="center" vertical="center"/>
    </xf>
    <xf numFmtId="0" fontId="4" fillId="0" borderId="68" xfId="46" applyFont="1" applyBorder="1" applyAlignment="1">
      <alignment horizontal="justify" vertical="center"/>
    </xf>
    <xf numFmtId="0" fontId="4" fillId="0" borderId="87" xfId="46" applyFont="1" applyBorder="1" applyAlignment="1">
      <alignment horizontal="justify" vertical="center"/>
    </xf>
    <xf numFmtId="180" fontId="54" fillId="0" borderId="68" xfId="0" applyNumberFormat="1" applyFont="1" applyBorder="1" applyAlignment="1">
      <alignment horizontal="distributed" vertical="center"/>
    </xf>
    <xf numFmtId="0" fontId="33" fillId="0" borderId="0" xfId="0" applyFont="1" applyAlignment="1">
      <alignment horizontal="justify" vertical="center"/>
    </xf>
    <xf numFmtId="0" fontId="33" fillId="0" borderId="10" xfId="0" applyFont="1" applyBorder="1" applyAlignment="1">
      <alignment horizontal="justify" vertical="center"/>
    </xf>
    <xf numFmtId="0" fontId="33" fillId="0" borderId="2" xfId="0" applyFont="1" applyBorder="1" applyAlignment="1">
      <alignment horizontal="left" vertical="center"/>
    </xf>
    <xf numFmtId="0" fontId="33" fillId="0" borderId="0" xfId="0" applyFont="1" applyAlignment="1">
      <alignment horizontal="left" vertical="center"/>
    </xf>
    <xf numFmtId="0" fontId="33" fillId="0" borderId="16"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20" fontId="83" fillId="0" borderId="2" xfId="0" applyNumberFormat="1" applyFont="1" applyBorder="1" applyAlignment="1">
      <alignment horizontal="center" vertical="center"/>
    </xf>
    <xf numFmtId="180" fontId="59" fillId="0" borderId="2" xfId="0" applyNumberFormat="1" applyFont="1" applyBorder="1" applyAlignment="1">
      <alignment horizontal="distributed" vertical="center"/>
    </xf>
    <xf numFmtId="180" fontId="59" fillId="0" borderId="3" xfId="0" applyNumberFormat="1" applyFont="1" applyBorder="1" applyAlignment="1">
      <alignment horizontal="distributed" vertical="center"/>
    </xf>
    <xf numFmtId="180" fontId="59" fillId="0" borderId="10" xfId="0" applyNumberFormat="1" applyFont="1" applyBorder="1" applyAlignment="1">
      <alignment horizontal="distributed" vertical="center"/>
    </xf>
    <xf numFmtId="180" fontId="59" fillId="0" borderId="11" xfId="0" applyNumberFormat="1" applyFont="1" applyBorder="1" applyAlignment="1">
      <alignment horizontal="distributed" vertical="center"/>
    </xf>
    <xf numFmtId="0" fontId="32" fillId="0" borderId="0" xfId="0" applyFont="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xf>
    <xf numFmtId="0" fontId="18" fillId="0" borderId="0" xfId="0" applyFont="1" applyAlignment="1">
      <alignment horizontal="center" vertical="center"/>
    </xf>
    <xf numFmtId="186" fontId="31" fillId="0" borderId="10" xfId="0" applyNumberFormat="1" applyFont="1" applyBorder="1" applyAlignment="1">
      <alignment horizontal="left" vertical="center" shrinkToFit="1"/>
    </xf>
    <xf numFmtId="0" fontId="33" fillId="0" borderId="9" xfId="0" applyFont="1" applyBorder="1" applyAlignment="1">
      <alignment horizontal="center" vertical="center"/>
    </xf>
    <xf numFmtId="0" fontId="6" fillId="0" borderId="88" xfId="42" applyFont="1" applyBorder="1" applyAlignment="1">
      <alignment horizontal="justify" vertical="center"/>
    </xf>
    <xf numFmtId="0" fontId="6" fillId="0" borderId="89" xfId="42" applyFont="1" applyBorder="1" applyAlignment="1">
      <alignment horizontal="justify" vertical="center"/>
    </xf>
    <xf numFmtId="0" fontId="2" fillId="0" borderId="90" xfId="42" applyBorder="1" applyAlignment="1">
      <alignment horizontal="justify" vertical="center"/>
    </xf>
    <xf numFmtId="0" fontId="12" fillId="0" borderId="0" xfId="42" applyFont="1" applyAlignment="1">
      <alignment horizontal="center" vertical="center"/>
    </xf>
    <xf numFmtId="186" fontId="6" fillId="0" borderId="4" xfId="42" applyNumberFormat="1" applyFont="1" applyBorder="1" applyAlignment="1">
      <alignment vertical="center" shrinkToFit="1"/>
    </xf>
    <xf numFmtId="186" fontId="6" fillId="0" borderId="5" xfId="42" applyNumberFormat="1" applyFont="1" applyBorder="1" applyAlignment="1">
      <alignment vertical="center" shrinkToFit="1"/>
    </xf>
    <xf numFmtId="186" fontId="6" fillId="0" borderId="6" xfId="42" applyNumberFormat="1" applyFont="1" applyBorder="1" applyAlignment="1">
      <alignment vertical="center" shrinkToFit="1"/>
    </xf>
    <xf numFmtId="0" fontId="6" fillId="0" borderId="4" xfId="42" applyFont="1" applyBorder="1" applyAlignment="1">
      <alignment horizontal="justify" vertical="center"/>
    </xf>
    <xf numFmtId="0" fontId="6" fillId="0" borderId="5" xfId="42" applyFont="1" applyBorder="1" applyAlignment="1">
      <alignment horizontal="justify" vertical="center"/>
    </xf>
    <xf numFmtId="0" fontId="6" fillId="0" borderId="6" xfId="42" applyFont="1" applyBorder="1" applyAlignment="1">
      <alignment horizontal="justify" vertical="center"/>
    </xf>
    <xf numFmtId="0" fontId="6" fillId="0" borderId="16" xfId="42" applyFont="1" applyBorder="1" applyAlignment="1">
      <alignment horizontal="center" vertical="center"/>
    </xf>
    <xf numFmtId="0" fontId="6" fillId="0" borderId="20" xfId="42" applyFont="1" applyBorder="1" applyAlignment="1">
      <alignment horizontal="center" vertical="center"/>
    </xf>
    <xf numFmtId="0" fontId="6" fillId="0" borderId="100" xfId="42" applyFont="1" applyBorder="1" applyAlignment="1">
      <alignment horizontal="justify" vertical="center"/>
    </xf>
    <xf numFmtId="0" fontId="6" fillId="0" borderId="101" xfId="42" applyFont="1" applyBorder="1" applyAlignment="1">
      <alignment horizontal="justify" vertical="center"/>
    </xf>
    <xf numFmtId="0" fontId="6" fillId="0" borderId="102" xfId="42" applyFont="1" applyBorder="1" applyAlignment="1">
      <alignment horizontal="center" vertical="center"/>
    </xf>
    <xf numFmtId="0" fontId="6" fillId="0" borderId="103" xfId="42" applyFont="1" applyBorder="1" applyAlignment="1">
      <alignment horizontal="center" vertical="center"/>
    </xf>
    <xf numFmtId="0" fontId="6" fillId="0" borderId="104" xfId="42" applyFont="1" applyBorder="1" applyAlignment="1">
      <alignment horizontal="center" vertical="center"/>
    </xf>
    <xf numFmtId="0" fontId="6" fillId="0" borderId="105" xfId="42" applyFont="1" applyBorder="1" applyAlignment="1">
      <alignment horizontal="center" vertical="center"/>
    </xf>
    <xf numFmtId="0" fontId="2" fillId="0" borderId="19" xfId="42" applyBorder="1" applyAlignment="1">
      <alignment horizontal="center" vertical="center"/>
    </xf>
    <xf numFmtId="0" fontId="6" fillId="0" borderId="9" xfId="42" applyFont="1" applyBorder="1" applyAlignment="1">
      <alignment horizontal="center" vertical="center"/>
    </xf>
    <xf numFmtId="0" fontId="6" fillId="0" borderId="10" xfId="42" applyFont="1" applyBorder="1" applyAlignment="1">
      <alignment horizontal="center" vertical="center"/>
    </xf>
    <xf numFmtId="0" fontId="6" fillId="0" borderId="11" xfId="42" applyFont="1" applyBorder="1" applyAlignment="1">
      <alignment horizontal="center" vertical="center"/>
    </xf>
    <xf numFmtId="0" fontId="6" fillId="0" borderId="106" xfId="42" applyFont="1" applyBorder="1" applyAlignment="1">
      <alignment horizontal="justify" vertical="center"/>
    </xf>
    <xf numFmtId="0" fontId="6" fillId="0" borderId="107" xfId="42" applyFont="1" applyBorder="1" applyAlignment="1">
      <alignment horizontal="justify" vertical="center"/>
    </xf>
    <xf numFmtId="0" fontId="2" fillId="0" borderId="108" xfId="42" applyBorder="1" applyAlignment="1">
      <alignment horizontal="justify" vertical="center"/>
    </xf>
    <xf numFmtId="188" fontId="76" fillId="0" borderId="4" xfId="0" applyNumberFormat="1" applyFont="1" applyBorder="1" applyAlignment="1">
      <alignment horizontal="distributed" vertical="center" indent="1"/>
    </xf>
    <xf numFmtId="188" fontId="76" fillId="0" borderId="5" xfId="0" applyNumberFormat="1" applyFont="1" applyBorder="1" applyAlignment="1">
      <alignment horizontal="distributed" vertical="center" indent="1"/>
    </xf>
    <xf numFmtId="0" fontId="6" fillId="0" borderId="91" xfId="42" applyFont="1" applyBorder="1" applyAlignment="1">
      <alignment horizontal="justify" vertical="center"/>
    </xf>
    <xf numFmtId="0" fontId="6" fillId="0" borderId="92" xfId="42" applyFont="1" applyBorder="1" applyAlignment="1">
      <alignment horizontal="justify" vertical="center"/>
    </xf>
    <xf numFmtId="0" fontId="2" fillId="0" borderId="93" xfId="42" applyBorder="1" applyAlignment="1">
      <alignment horizontal="justify" vertical="center"/>
    </xf>
    <xf numFmtId="0" fontId="6" fillId="0" borderId="17" xfId="42" applyFont="1" applyBorder="1" applyAlignment="1">
      <alignment horizontal="center" vertical="center"/>
    </xf>
    <xf numFmtId="0" fontId="6" fillId="0" borderId="18" xfId="42" applyFont="1" applyBorder="1" applyAlignment="1">
      <alignment horizontal="center" vertical="center"/>
    </xf>
    <xf numFmtId="0" fontId="6" fillId="0" borderId="19" xfId="42" applyFont="1" applyBorder="1" applyAlignment="1">
      <alignment horizontal="center" vertical="center"/>
    </xf>
    <xf numFmtId="0" fontId="6" fillId="0" borderId="94" xfId="42" applyFont="1" applyBorder="1" applyAlignment="1">
      <alignment horizontal="center" vertical="center"/>
    </xf>
    <xf numFmtId="0" fontId="6" fillId="0" borderId="95" xfId="42" applyFont="1" applyBorder="1" applyAlignment="1">
      <alignment horizontal="center" vertical="center"/>
    </xf>
    <xf numFmtId="0" fontId="6" fillId="0" borderId="96" xfId="42" applyFont="1" applyBorder="1" applyAlignment="1">
      <alignment horizontal="center" vertical="center"/>
    </xf>
    <xf numFmtId="0" fontId="6" fillId="0" borderId="97" xfId="42" applyFont="1" applyBorder="1" applyAlignment="1">
      <alignment horizontal="center" vertical="center"/>
    </xf>
    <xf numFmtId="0" fontId="6" fillId="0" borderId="98" xfId="42" applyFont="1" applyBorder="1" applyAlignment="1">
      <alignment horizontal="center" vertical="center"/>
    </xf>
    <xf numFmtId="0" fontId="6" fillId="0" borderId="99" xfId="42" applyFont="1" applyBorder="1" applyAlignment="1">
      <alignment horizontal="center" vertical="center"/>
    </xf>
    <xf numFmtId="0" fontId="55" fillId="0" borderId="0" xfId="0" applyFont="1" applyAlignment="1">
      <alignment horizontal="justify" vertical="center" wrapText="1"/>
    </xf>
    <xf numFmtId="0" fontId="0" fillId="0" borderId="0" xfId="0" applyAlignment="1">
      <alignment horizontal="justify" vertical="center" wrapText="1"/>
    </xf>
    <xf numFmtId="186" fontId="55" fillId="0" borderId="0" xfId="0" applyNumberFormat="1" applyFont="1" applyAlignment="1">
      <alignment horizontal="justify" vertical="top" shrinkToFit="1"/>
    </xf>
    <xf numFmtId="186" fontId="55" fillId="0" borderId="0" xfId="0" applyNumberFormat="1" applyFont="1" applyAlignment="1">
      <alignment horizontal="justify" vertical="top" wrapText="1" shrinkToFit="1"/>
    </xf>
    <xf numFmtId="0" fontId="0" fillId="0" borderId="0" xfId="0" applyAlignment="1">
      <alignment horizontal="justify" vertical="top" wrapText="1" shrinkToFit="1"/>
    </xf>
    <xf numFmtId="186" fontId="2" fillId="38" borderId="155" xfId="43" applyNumberFormat="1" applyFill="1" applyBorder="1" applyAlignment="1">
      <alignment horizontal="right" vertical="center" indent="1"/>
    </xf>
    <xf numFmtId="186" fontId="2" fillId="38" borderId="95" xfId="43" applyNumberFormat="1" applyFill="1" applyBorder="1" applyAlignment="1">
      <alignment horizontal="right" vertical="center" indent="1"/>
    </xf>
    <xf numFmtId="186" fontId="2" fillId="38" borderId="96" xfId="43" applyNumberFormat="1" applyFill="1" applyBorder="1" applyAlignment="1">
      <alignment horizontal="right" vertical="center" indent="1"/>
    </xf>
    <xf numFmtId="186" fontId="2" fillId="38" borderId="156" xfId="43" applyNumberFormat="1" applyFill="1" applyBorder="1" applyAlignment="1">
      <alignment horizontal="right" vertical="center" indent="1"/>
    </xf>
    <xf numFmtId="186" fontId="2" fillId="38" borderId="98" xfId="43" applyNumberFormat="1" applyFill="1" applyBorder="1" applyAlignment="1">
      <alignment horizontal="right" vertical="center" indent="1"/>
    </xf>
    <xf numFmtId="186" fontId="2" fillId="38" borderId="99" xfId="43" applyNumberFormat="1" applyFill="1" applyBorder="1" applyAlignment="1">
      <alignment horizontal="right" vertical="center" indent="1"/>
    </xf>
    <xf numFmtId="0" fontId="2" fillId="0" borderId="157" xfId="43" applyBorder="1" applyAlignment="1">
      <alignment horizontal="center" vertical="center"/>
    </xf>
    <xf numFmtId="0" fontId="2" fillId="0" borderId="33" xfId="43" applyBorder="1" applyAlignment="1">
      <alignment horizontal="center" vertical="center"/>
    </xf>
    <xf numFmtId="0" fontId="2" fillId="0" borderId="158" xfId="43" applyBorder="1" applyAlignment="1">
      <alignment horizontal="center" vertical="top"/>
    </xf>
    <xf numFmtId="0" fontId="2" fillId="0" borderId="34" xfId="43" applyBorder="1" applyAlignment="1">
      <alignment horizontal="center" vertical="top"/>
    </xf>
    <xf numFmtId="0" fontId="100" fillId="0" borderId="24" xfId="43" applyFont="1" applyBorder="1" applyAlignment="1">
      <alignment horizontal="left" vertical="center" indent="1"/>
    </xf>
    <xf numFmtId="0" fontId="100" fillId="0" borderId="25" xfId="43" applyFont="1" applyBorder="1" applyAlignment="1">
      <alignment horizontal="left" vertical="center" indent="1"/>
    </xf>
    <xf numFmtId="193" fontId="86" fillId="0" borderId="25" xfId="50" applyNumberFormat="1" applyFont="1" applyBorder="1" applyAlignment="1">
      <alignment horizontal="distributed" vertical="center"/>
    </xf>
    <xf numFmtId="186" fontId="2" fillId="0" borderId="0" xfId="43" applyNumberFormat="1" applyAlignment="1">
      <alignment horizontal="left" vertical="center" shrinkToFit="1"/>
    </xf>
    <xf numFmtId="0" fontId="36" fillId="0" borderId="0" xfId="50" applyAlignment="1">
      <alignment horizontal="left" vertical="center" shrinkToFit="1"/>
    </xf>
    <xf numFmtId="0" fontId="2" fillId="0" borderId="10" xfId="43" applyBorder="1" applyAlignment="1">
      <alignment horizontal="right" vertical="center"/>
    </xf>
    <xf numFmtId="186" fontId="2" fillId="0" borderId="0" xfId="43" applyNumberFormat="1" applyAlignment="1">
      <alignment vertical="center" shrinkToFit="1"/>
    </xf>
    <xf numFmtId="0" fontId="36" fillId="0" borderId="0" xfId="50" applyAlignment="1">
      <alignment vertical="center" shrinkToFit="1"/>
    </xf>
    <xf numFmtId="0" fontId="36" fillId="0" borderId="28" xfId="50" applyBorder="1" applyAlignment="1">
      <alignment vertical="center" shrinkToFit="1"/>
    </xf>
    <xf numFmtId="0" fontId="2" fillId="0" borderId="17" xfId="43" applyBorder="1" applyAlignment="1">
      <alignment horizontal="center"/>
    </xf>
    <xf numFmtId="0" fontId="2" fillId="0" borderId="19" xfId="43" applyBorder="1" applyAlignment="1">
      <alignment horizontal="center"/>
    </xf>
    <xf numFmtId="0" fontId="0" fillId="0" borderId="0" xfId="0" applyAlignment="1">
      <alignment horizontal="center" vertical="center"/>
    </xf>
    <xf numFmtId="0" fontId="55" fillId="0" borderId="0" xfId="0" quotePrefix="1" applyFont="1">
      <alignment vertical="center"/>
    </xf>
    <xf numFmtId="49" fontId="55" fillId="0" borderId="0" xfId="0" applyNumberFormat="1" applyFont="1" applyAlignment="1">
      <alignment horizontal="right" vertical="center"/>
    </xf>
    <xf numFmtId="38" fontId="55" fillId="0" borderId="0" xfId="49" applyFont="1" applyFill="1" applyAlignment="1">
      <alignment horizontal="right" vertical="center"/>
    </xf>
    <xf numFmtId="197" fontId="55" fillId="0" borderId="10" xfId="49" applyNumberFormat="1" applyFont="1" applyFill="1" applyBorder="1" applyAlignment="1">
      <alignment horizontal="right" vertical="center"/>
    </xf>
    <xf numFmtId="186" fontId="55" fillId="0" borderId="10" xfId="0" applyNumberFormat="1" applyFont="1" applyBorder="1" applyAlignment="1">
      <alignment vertical="center" shrinkToFit="1"/>
    </xf>
    <xf numFmtId="0" fontId="2" fillId="0" borderId="28" xfId="43" quotePrefix="1" applyBorder="1" applyAlignment="1">
      <alignment horizontal="center" vertical="center" textRotation="180"/>
    </xf>
    <xf numFmtId="0" fontId="2" fillId="0" borderId="55" xfId="43" applyBorder="1" applyAlignment="1">
      <alignment horizontal="left" vertical="center" wrapText="1"/>
    </xf>
    <xf numFmtId="0" fontId="2" fillId="0" borderId="30" xfId="43" applyBorder="1" applyAlignment="1">
      <alignment horizontal="left" vertical="center" wrapText="1"/>
    </xf>
    <xf numFmtId="0" fontId="2" fillId="0" borderId="41" xfId="43" applyBorder="1" applyAlignment="1">
      <alignment horizontal="left" vertical="center" wrapText="1"/>
    </xf>
    <xf numFmtId="0" fontId="2" fillId="0" borderId="52" xfId="43" applyBorder="1">
      <alignment vertical="center"/>
    </xf>
    <xf numFmtId="0" fontId="65" fillId="0" borderId="52" xfId="0" applyFont="1" applyBorder="1">
      <alignment vertical="center"/>
    </xf>
    <xf numFmtId="0" fontId="65" fillId="0" borderId="109" xfId="0" applyFont="1" applyBorder="1">
      <alignment vertical="center"/>
    </xf>
    <xf numFmtId="0" fontId="2" fillId="0" borderId="52" xfId="43" applyBorder="1" applyAlignment="1">
      <alignment vertical="center" wrapText="1"/>
    </xf>
    <xf numFmtId="0" fontId="65" fillId="0" borderId="52" xfId="0" applyFont="1" applyBorder="1" applyAlignment="1">
      <alignment vertical="center" wrapText="1"/>
    </xf>
    <xf numFmtId="0" fontId="65" fillId="0" borderId="109" xfId="0" applyFont="1" applyBorder="1" applyAlignment="1">
      <alignment vertical="center" wrapText="1"/>
    </xf>
    <xf numFmtId="0" fontId="16" fillId="0" borderId="35" xfId="43" applyFont="1" applyBorder="1" applyAlignment="1">
      <alignment horizontal="center" vertical="center" wrapText="1"/>
    </xf>
    <xf numFmtId="0" fontId="2" fillId="0" borderId="18" xfId="43" applyBorder="1">
      <alignment vertical="center"/>
    </xf>
    <xf numFmtId="0" fontId="35" fillId="0" borderId="0" xfId="0" applyFont="1" applyAlignment="1">
      <alignment horizontal="center" vertical="center"/>
    </xf>
    <xf numFmtId="0" fontId="31" fillId="0" borderId="0" xfId="0" applyFont="1" applyAlignment="1">
      <alignment horizontal="center" vertical="center"/>
    </xf>
    <xf numFmtId="186" fontId="31" fillId="0" borderId="0" xfId="0" applyNumberFormat="1" applyFont="1" applyAlignment="1">
      <alignment horizontal="right" vertical="center" indent="1"/>
    </xf>
    <xf numFmtId="0" fontId="65" fillId="0" borderId="0" xfId="0" applyFont="1" applyAlignment="1">
      <alignment horizontal="center" vertical="center"/>
    </xf>
    <xf numFmtId="186" fontId="31" fillId="0" borderId="0" xfId="0" applyNumberFormat="1" applyFont="1" applyAlignment="1">
      <alignment horizontal="justify" vertical="top" wrapText="1" shrinkToFit="1"/>
    </xf>
    <xf numFmtId="0" fontId="31" fillId="0" borderId="0" xfId="0" applyFont="1" applyAlignment="1">
      <alignment horizontal="justify" vertical="center" wrapText="1"/>
    </xf>
    <xf numFmtId="0" fontId="31" fillId="0" borderId="0" xfId="0" applyFont="1" applyAlignment="1">
      <alignment horizontal="distributed" vertical="center"/>
    </xf>
    <xf numFmtId="0" fontId="59" fillId="0" borderId="126" xfId="0" applyFont="1" applyBorder="1" applyAlignment="1">
      <alignment horizontal="distributed" vertical="center" indent="2"/>
    </xf>
    <xf numFmtId="0" fontId="59" fillId="0" borderId="127" xfId="0" applyFont="1" applyBorder="1" applyAlignment="1">
      <alignment horizontal="distributed" vertical="center" indent="2"/>
    </xf>
    <xf numFmtId="0" fontId="59" fillId="0" borderId="134" xfId="0" applyFont="1" applyBorder="1" applyAlignment="1">
      <alignment horizontal="distributed" vertical="center" indent="2"/>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9" builtinId="6"/>
    <cellStyle name="桁区切り 2" xfId="33" xr:uid="{00000000-0005-0000-0000-000022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C000000}"/>
    <cellStyle name="標準 3" xfId="43" xr:uid="{00000000-0005-0000-0000-00002D000000}"/>
    <cellStyle name="標準 4" xfId="50" xr:uid="{A635399C-CFE5-4FDC-8A90-C2A933987E2D}"/>
    <cellStyle name="標準_04.契約工程表" xfId="44" xr:uid="{00000000-0005-0000-0000-00002E000000}"/>
    <cellStyle name="標準_34.月間工程表" xfId="45" xr:uid="{00000000-0005-0000-0000-00002F000000}"/>
    <cellStyle name="標準_参考書式集（工事中）" xfId="46" xr:uid="{00000000-0005-0000-0000-000030000000}"/>
    <cellStyle name="良い" xfId="47" builtinId="26" customBuiltin="1"/>
  </cellStyles>
  <dxfs count="601">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1" formatCode="&quot;令和元年&quot;_mm&quot;月&quot;_d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2" formatCode="&quot;令和元年&quot;_mm&quot;月&quot;d&quot;日&quot;;@"/>
    </dxf>
    <dxf>
      <numFmt numFmtId="202" formatCode="&quot;令和元年&quot;_mm&quot;月&quot;d&quot;日&quot;;@"/>
    </dxf>
    <dxf>
      <numFmt numFmtId="208" formatCode="[$-411]ggg_ee&quot;年&quot;m&quot;月&quot;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6" formatCode="[$-411]ggg_ee&quot;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198" formatCode="[$-411]ggge&quot;年&quot;m&quot;月&quot;_dd&quot;日&quot;;@"/>
    </dxf>
    <dxf>
      <numFmt numFmtId="207" formatCode="[$-411]ggg_ee&quot;年&quot;m&quot;月&quot;_d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7" formatCode="[$-411]ggg_ee&quot;年&quot;m&quot;月&quot;_dd&quot;日&quot;;@"/>
    </dxf>
    <dxf>
      <numFmt numFmtId="202" formatCode="&quot;令和元年&quot;_mm&quot;月&quot;d&quot;日&quot;;@"/>
    </dxf>
    <dxf>
      <numFmt numFmtId="208" formatCode="[$-411]ggg_ee&quot;年&quot;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8" formatCode="[$-411]ggg_ee&quot;年&quot;m&quot;月&quot;d&quot;日&quot;;@"/>
    </dxf>
    <dxf>
      <numFmt numFmtId="207" formatCode="[$-411]ggg_ee&quot;年&quot;m&quot;月&quot;_dd&quot;日&quot;;@"/>
    </dxf>
    <dxf>
      <numFmt numFmtId="198" formatCode="[$-411]ggge&quot;年&quot;m&quot;月&quot;_d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2" formatCode="&quot;令和元年&quot;_m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8" formatCode="[$-411]ggg_ee&quot;年&quot;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3" formatCode="[$-411]ggge&quot;年&quot;m&quot;月分&quot;;@"/>
    </dxf>
    <dxf>
      <numFmt numFmtId="209" formatCode="[$-411]ggge&quot;年&quot;_mm&quot;月分&quot;;@"/>
    </dxf>
    <dxf>
      <numFmt numFmtId="209" formatCode="[$-411]ggge&quot;年&quot;_mm&quot;月分&quot;;@"/>
    </dxf>
    <dxf>
      <numFmt numFmtId="193" formatCode="[$-411]ggge&quot;年&quot;m&quot;月分&quot;;@"/>
    </dxf>
    <dxf>
      <numFmt numFmtId="210" formatCode="&quot;令和元年&quot;_mm&quot;月分&quot;;@"/>
    </dxf>
    <dxf>
      <numFmt numFmtId="210" formatCode="&quot;令和元年&quot;_mm&quot;月分&quot;;@"/>
    </dxf>
    <dxf>
      <numFmt numFmtId="211" formatCode="&quot;令和元年&quot;m&quot;月分&quot;;@"/>
    </dxf>
    <dxf>
      <numFmt numFmtId="211" formatCode="&quot;令和元年&quot;m&quot;月分&quot;;@"/>
    </dxf>
    <dxf>
      <numFmt numFmtId="212" formatCode="[$-411]ggg_ee&quot;年&quot;_mm&quot;月分&quot;;@"/>
    </dxf>
    <dxf>
      <numFmt numFmtId="212" formatCode="[$-411]ggg_ee&quot;年&quot;_mm&quot;月分&quot;;@"/>
    </dxf>
    <dxf>
      <numFmt numFmtId="213" formatCode="[$-411]ggg_ee&quot;年&quot;m&quot;月分&quot;;@"/>
    </dxf>
    <dxf>
      <numFmt numFmtId="213" formatCode="[$-411]ggg_ee&quot;年&quot;m&quot;月分&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2" formatCode="&quot;令和元年&quot;_mm&quot;月&quot;d&quot;日&quot;;@"/>
    </dxf>
    <dxf>
      <numFmt numFmtId="201" formatCode="&quot;令和元年&quot;_mm&quot;月&quot;_dd&quot;日&quot;;@"/>
    </dxf>
    <dxf>
      <numFmt numFmtId="180" formatCode="[$-411]ggge&quot;年&quot;m&quot;月&quot;d&quot;日&quot;;@"/>
    </dxf>
    <dxf>
      <numFmt numFmtId="200" formatCode="[$-411]ggge&quot;年&quot;_mm&quot;月&quot;d&quot;日&quot;;@"/>
    </dxf>
    <dxf>
      <numFmt numFmtId="198" formatCode="[$-411]ggge&quot;年&quot;m&quot;月&quot;_dd&quot;日&quot;;@"/>
    </dxf>
    <dxf>
      <numFmt numFmtId="199" formatCode="[$-411]ggge&quot;年&quot;_mm&quot;月&quot;_d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8" formatCode="[$-411]ggg_ee&quot;年&quot;m&quot;月&quot;d&quot;日&quot;;@"/>
    </dxf>
    <dxf>
      <numFmt numFmtId="207" formatCode="[$-411]ggg_ee&quot;年&quot;m&quot;月&quot;_d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2" formatCode="&quot;令和元年&quot;_mm&quot;月&quot;d&quot;日&quot;;@"/>
    </dxf>
    <dxf>
      <numFmt numFmtId="201" formatCode="&quot;令和元年&quot;_mm&quot;月&quot;_dd&quot;日&quot;;@"/>
    </dxf>
    <dxf>
      <numFmt numFmtId="180" formatCode="[$-411]ggge&quot;年&quot;m&quot;月&quot;d&quot;日&quot;;@"/>
    </dxf>
    <dxf>
      <numFmt numFmtId="200" formatCode="[$-411]ggge&quot;年&quot;_mm&quot;月&quot;d&quot;日&quot;;@"/>
    </dxf>
    <dxf>
      <numFmt numFmtId="199" formatCode="[$-411]ggge&quot;年&quot;_mm&quot;月&quot;_dd&quot;日&quot;;@"/>
    </dxf>
    <dxf>
      <numFmt numFmtId="198" formatCode="[$-411]ggge&quot;年&quot;m&quot;月&quot;_d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14" formatCode="[$-411]ggge&quot;年&quot;m&quot;月&quot;_dd&quot;日&quot;&quot;(&quot;aaa&quot;)&quot;;@"/>
    </dxf>
    <dxf>
      <numFmt numFmtId="215" formatCode="[$-411]ggge&quot;年&quot;_mm&quot;月&quot;_dd&quot;日&quot;&quot;(&quot;aaa&quot;)&quot;;@"/>
    </dxf>
    <dxf>
      <numFmt numFmtId="216" formatCode="[$-411]ggge&quot;年&quot;_mm&quot;月&quot;d&quot;日&quot;&quot;(&quot;aaa&quot;)&quot;;@"/>
    </dxf>
    <dxf>
      <numFmt numFmtId="188" formatCode="[$-411]ggge&quot;年&quot;m&quot;月&quot;d&quot;日&quot;&quot;(&quot;aaa&quot;)&quot;;@"/>
    </dxf>
    <dxf>
      <numFmt numFmtId="217" formatCode="&quot;令和元年&quot;_mm&quot;月&quot;_dd&quot;日&quot;&quot;(&quot;aaa&quot;)&quot;;@"/>
    </dxf>
    <dxf>
      <numFmt numFmtId="218" formatCode="&quot;令和元年&quot;_mm&quot;月&quot;d&quot;日&quot;&quot;(&quot;aaa&quot;)&quot;;@"/>
    </dxf>
    <dxf>
      <numFmt numFmtId="219" formatCode="&quot;令和元年&quot;m&quot;月&quot;_dd&quot;日&quot;&quot;(&quot;aaa&quot;)&quot;;@"/>
    </dxf>
    <dxf>
      <numFmt numFmtId="220" formatCode="&quot;令和元年&quot;m&quot;月&quot;d&quot;日&quot;&quot;(&quot;aaa&quot;)&quot;;@"/>
    </dxf>
    <dxf>
      <numFmt numFmtId="221" formatCode="[$-411]ggg_ee&quot;年&quot;_mm&quot;月&quot;_dd&quot;日&quot;&quot;(&quot;aaa&quot;)&quot;;@"/>
    </dxf>
    <dxf>
      <numFmt numFmtId="222" formatCode="[$-411]ggg_ee&quot;年&quot;_mm&quot;月&quot;d&quot;日&quot;&quot;(&quot;aaa&quot;)&quot;;@"/>
    </dxf>
    <dxf>
      <numFmt numFmtId="223" formatCode="[$-411]ggg_ee&quot;年&quot;m&quot;月&quot;_dd&quot;日&quot;&quot;(&quot;aaa&quot;)&quot;;@"/>
    </dxf>
    <dxf>
      <numFmt numFmtId="224" formatCode="[$-411]ggg_ee&quot;年&quot;m&quot;月&quot;d&quot;日&quot;&quot;(&quot;aaa&quot;)&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25" formatCode="[$-411]&quot;(変更     &quot;ggge&quot;年&quot;m&quot;月&quot;_dd&quot;日)&quot;;@"/>
    </dxf>
    <dxf>
      <numFmt numFmtId="226" formatCode="[$-411]&quot;(変更     &quot;ggge&quot;年&quot;_mm&quot;月&quot;_dd&quot;日)&quot;;@"/>
    </dxf>
    <dxf>
      <numFmt numFmtId="227" formatCode="[$-411]&quot;(変更     &quot;ggge&quot;年&quot;_mm&quot;月&quot;d&quot;日)&quot;;@"/>
    </dxf>
    <dxf>
      <numFmt numFmtId="228" formatCode="[$-411]&quot;(変更     &quot;ggge&quot;年&quot;m&quot;月&quot;d&quot;日)&quot;;@"/>
    </dxf>
    <dxf>
      <numFmt numFmtId="229" formatCode="&quot;(変更     令和元年&quot;_mm&quot;月&quot;_dd&quot;日)&quot;;@"/>
    </dxf>
    <dxf>
      <numFmt numFmtId="230" formatCode="&quot;(変更     令和元年&quot;_mm&quot;月&quot;d&quot;日)&quot;;@"/>
    </dxf>
    <dxf>
      <numFmt numFmtId="231" formatCode="&quot;(変更     令和元年&quot;m&quot;月&quot;_dd&quot;日)&quot;;@"/>
    </dxf>
    <dxf>
      <numFmt numFmtId="232" formatCode="&quot;(変更     令和元年&quot;m&quot;月&quot;d&quot;日)&quot;;@"/>
    </dxf>
    <dxf>
      <numFmt numFmtId="233" formatCode="[$-411]&quot;(変更     &quot;ggg_ee&quot;年&quot;_mm&quot;月&quot;_dd&quot;日)&quot;;@"/>
    </dxf>
    <dxf>
      <numFmt numFmtId="234" formatCode="[$-411]&quot;(変更     &quot;ggg_ee&quot;年&quot;_mm&quot;月&quot;d&quot;日)&quot;;@"/>
    </dxf>
    <dxf>
      <numFmt numFmtId="235" formatCode="[$-411]&quot;(変更     &quot;ggg_ee&quot;年&quot;m&quot;月&quot;_dd&quot;日)&quot;;@"/>
    </dxf>
    <dxf>
      <numFmt numFmtId="236" formatCode="[$-411]&quot;(変更     &quot;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border>
        <left style="thin">
          <color auto="1"/>
        </left>
        <vertical/>
        <horizontal/>
      </border>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8" formatCode="[$-411]ggg_ee&quot;年&quot;m&quot;月&quot;d&quot;日&quot;;@"/>
    </dxf>
    <dxf>
      <numFmt numFmtId="207" formatCode="[$-411]ggg_ee&quot;年&quot;m&quot;月&quot;_dd&quot;日&quot;;@"/>
    </dxf>
    <dxf>
      <numFmt numFmtId="206" formatCode="[$-411]ggg_ee&quot;年&quot;_mm&quot;月&quot;d&quot;日&quot;;@"/>
    </dxf>
    <dxf>
      <numFmt numFmtId="205" formatCode="[$-411]ggg_ee&quot;年&quot;_mm&quot;月&quot;_dd&quot;日&quot;;@"/>
    </dxf>
    <dxf>
      <numFmt numFmtId="204" formatCode="&quot;令和元年&quot;m&quot;月&quot;d&quot;日&quot;;@"/>
    </dxf>
    <dxf>
      <numFmt numFmtId="198" formatCode="[$-411]ggge&quot;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80" formatCode="[$-411]ggg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37" formatCode="[$-411]&quot;(&quot;ggge&quot;年&quot;_mm&quot;月&quot;_dd&quot;日現在)&quot;;@"/>
    </dxf>
    <dxf>
      <numFmt numFmtId="238" formatCode="[$-411]&quot;(&quot;ggge&quot;年&quot;_mm&quot;月&quot;d&quot;日現在)&quot;;@"/>
    </dxf>
    <dxf>
      <numFmt numFmtId="239" formatCode="[$-411]&quot;(&quot;ggge&quot;年&quot;m&quot;月&quot;d&quot;日現在)&quot;;@"/>
    </dxf>
    <dxf>
      <numFmt numFmtId="240" formatCode="&quot;(令和元年&quot;_mm&quot;月&quot;_dd&quot;日現在)&quot;;@"/>
    </dxf>
    <dxf>
      <numFmt numFmtId="241" formatCode="&quot;(令和元年&quot;_mm&quot;月&quot;d&quot;日現在)&quot;;@"/>
    </dxf>
    <dxf>
      <numFmt numFmtId="242" formatCode="[$-411]&quot;(&quot;ggg_ee&quot;年&quot;m&quot;月&quot;d&quot;日現在)&quot;;@"/>
    </dxf>
    <dxf>
      <numFmt numFmtId="243" formatCode="[$-411]&quot;(&quot;ggg_ee&quot;年&quot;m&quot;月&quot;_dd&quot;日現在)&quot;;@"/>
    </dxf>
    <dxf>
      <numFmt numFmtId="244" formatCode="[$-411]&quot;(&quot;ggg_ee&quot;年&quot;_mm&quot;月&quot;d&quot;日現在)&quot;;@"/>
    </dxf>
    <dxf>
      <numFmt numFmtId="245" formatCode="&quot;(令和元年&quot;m&quot;月&quot;_dd&quot;日現在)&quot;;@"/>
    </dxf>
    <dxf>
      <numFmt numFmtId="246" formatCode="[$-411]&quot;(&quot;ggg_ee&quot;年&quot;_mm&quot;月&quot;_dd&quot;日現在)&quot;;@"/>
    </dxf>
    <dxf>
      <numFmt numFmtId="247" formatCode="&quot;(令和元年&quot;m&quot;月&quot;d&quot;日現在)&quot;;@"/>
    </dxf>
    <dxf>
      <numFmt numFmtId="248" formatCode="[$-411]&quot;(&quot;ggge&quot;年&quot;m&quot;月&quot;_dd&quot;日現在)&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11" formatCode="&quot;令和元年&quot;m&quot;月分&quot;;@"/>
    </dxf>
    <dxf>
      <numFmt numFmtId="211" formatCode="&quot;令和元年&quot;m&quot;月分&quot;;@"/>
    </dxf>
    <dxf>
      <numFmt numFmtId="212" formatCode="[$-411]ggg_ee&quot;年&quot;_mm&quot;月分&quot;;@"/>
    </dxf>
    <dxf>
      <numFmt numFmtId="212" formatCode="[$-411]ggg_ee&quot;年&quot;_mm&quot;月分&quot;;@"/>
    </dxf>
    <dxf>
      <numFmt numFmtId="213" formatCode="[$-411]ggg_ee&quot;年&quot;m&quot;月分&quot;;@"/>
    </dxf>
    <dxf>
      <numFmt numFmtId="213" formatCode="[$-411]ggg_ee&quot;年&quot;m&quot;月分&quot;;@"/>
    </dxf>
    <dxf>
      <numFmt numFmtId="193" formatCode="[$-411]ggge&quot;年&quot;m&quot;月分&quot;;@"/>
    </dxf>
    <dxf>
      <numFmt numFmtId="209" formatCode="[$-411]ggge&quot;年&quot;_mm&quot;月分&quot;;@"/>
    </dxf>
    <dxf>
      <numFmt numFmtId="209" formatCode="[$-411]ggge&quot;年&quot;_mm&quot;月分&quot;;@"/>
    </dxf>
    <dxf>
      <numFmt numFmtId="193" formatCode="[$-411]ggge&quot;年&quot;m&quot;月分&quot;;@"/>
    </dxf>
    <dxf>
      <numFmt numFmtId="210" formatCode="&quot;令和元年&quot;_mm&quot;月分&quot;;@"/>
    </dxf>
    <dxf>
      <numFmt numFmtId="210" formatCode="&quot;令和元年&quot;_mm&quot;月分&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8" formatCode="[$-411]ggg_ee&quot;年&quot;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2" formatCode="&quot;令和元年&quot;_m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2" formatCode="&quot;令和元年&quot;_mm&quot;月&quot;d&quot;日&quot;;@"/>
    </dxf>
    <dxf>
      <numFmt numFmtId="201" formatCode="&quot;令和元年&quot;_mm&quot;月&quot;_d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
      <numFmt numFmtId="198" formatCode="[$-411]ggge&quot;年&quot;m&quot;月&quot;_dd&quot;日&quot;;@"/>
    </dxf>
    <dxf>
      <numFmt numFmtId="199" formatCode="[$-411]ggge&quot;年&quot;_mm&quot;月&quot;_dd&quot;日&quot;;@"/>
    </dxf>
    <dxf>
      <numFmt numFmtId="200" formatCode="[$-411]ggge&quot;年&quot;_mm&quot;月&quot;d&quot;日&quot;;@"/>
    </dxf>
    <dxf>
      <numFmt numFmtId="180" formatCode="[$-411]ggge&quot;年&quot;m&quot;月&quot;d&quot;日&quot;;@"/>
    </dxf>
    <dxf>
      <numFmt numFmtId="201" formatCode="&quot;令和元年&quot;_mm&quot;月&quot;_dd&quot;日&quot;;@"/>
    </dxf>
    <dxf>
      <numFmt numFmtId="202" formatCode="&quot;令和元年&quot;_mm&quot;月&quot;d&quot;日&quot;;@"/>
    </dxf>
    <dxf>
      <numFmt numFmtId="203" formatCode="&quot;令和元年&quot;m&quot;月&quot;_dd&quot;日&quot;;@"/>
    </dxf>
    <dxf>
      <numFmt numFmtId="204" formatCode="&quot;令和元年&quot;m&quot;月&quot;d&quot;日&quot;;@"/>
    </dxf>
    <dxf>
      <numFmt numFmtId="205" formatCode="[$-411]ggg_ee&quot;年&quot;_mm&quot;月&quot;_dd&quot;日&quot;;@"/>
    </dxf>
    <dxf>
      <numFmt numFmtId="206" formatCode="[$-411]ggg_ee&quot;年&quot;_mm&quot;月&quot;d&quot;日&quot;;@"/>
    </dxf>
    <dxf>
      <numFmt numFmtId="207" formatCode="[$-411]ggg_ee&quot;年&quot;m&quot;月&quot;_dd&quot;日&quot;;@"/>
    </dxf>
    <dxf>
      <numFmt numFmtId="208" formatCode="[$-411]ggg_ee&quot;年&quot;m&quot;月&quot;d&quot;日&quot;;@"/>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7</xdr:row>
      <xdr:rowOff>342900</xdr:rowOff>
    </xdr:to>
    <xdr:sp macro="" textlink="">
      <xdr:nvSpPr>
        <xdr:cNvPr id="2" name="Line 1">
          <a:extLst>
            <a:ext uri="{FF2B5EF4-FFF2-40B4-BE49-F238E27FC236}">
              <a16:creationId xmlns:a16="http://schemas.microsoft.com/office/drawing/2014/main" id="{5C80371C-0F3F-423B-8980-F9CA00C2EB13}"/>
            </a:ext>
          </a:extLst>
        </xdr:cNvPr>
        <xdr:cNvSpPr>
          <a:spLocks noChangeShapeType="1"/>
        </xdr:cNvSpPr>
      </xdr:nvSpPr>
      <xdr:spPr bwMode="auto">
        <a:xfrm flipH="1" flipV="1">
          <a:off x="9525" y="1762125"/>
          <a:ext cx="1733550" cy="1047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DE9507A-B022-4481-A9F9-499D66DD7732}" diskRevisions="1" revisionId="94" version="6">
  <header guid="{A31ED525-2C5C-4FCD-9ED3-3A29D201C6BE}" dateTime="2024-03-04T18:21:39" maxSheetId="28" userName="伊藤　絵理" r:id="rId1">
    <sheetIdMap count="2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Map>
  </header>
  <header guid="{023DD0B2-F58E-4A9D-9E56-0F6EE9350423}" dateTime="2024-03-04T18:21:56" maxSheetId="28" userName="伊藤　絵理" r:id="rId2" minRId="1">
    <sheetIdMap count="2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Map>
  </header>
  <header guid="{418969E1-DFFE-4658-BAC5-01BDAAEF5350}" dateTime="2024-03-13T16:11:06" maxSheetId="28" userName="伊藤　絵理" r:id="rId3" minRId="2" maxRId="34">
    <sheetIdMap count="2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Map>
  </header>
  <header guid="{C4897944-B5A7-4055-B3B5-FE8B18321061}" dateTime="2024-03-15T11:16:23" maxSheetId="28" userName="伊藤　絵理" r:id="rId4" minRId="35" maxRId="37">
    <sheetIdMap count="2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Map>
  </header>
  <header guid="{16294FBC-8F53-4236-B11F-B7CBB538DA2B}" dateTime="2024-03-25T14:15:50" maxSheetId="28" userName="aoki" r:id="rId5">
    <sheetIdMap count="2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Map>
  </header>
  <header guid="{9DE9507A-B022-4481-A9F9-499D66DD7732}" dateTime="2024-03-26T15:52:42" maxSheetId="28" userName="Kakitani" r:id="rId6" minRId="66">
    <sheetIdMap count="2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 sheetId="20" oldName="[07_工事監理委託関係様式集【２（６）②】（改定案）0304.xlsx]様式12(案) (2)" newName="[07_工事監理委託関係様式集【２（６）②】（改定案）0304.xlsx]様式12(案) "/>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1">
    <oc r="AO7">
      <f>#REF!</f>
    </oc>
    <nc r="AO7"/>
  </rcc>
  <rcc rId="3" sId="11">
    <oc r="AO8">
      <f>#REF!</f>
    </oc>
    <nc r="AO8"/>
  </rcc>
  <rcc rId="4" sId="11">
    <oc r="I5">
      <f>#REF!</f>
    </oc>
    <nc r="I5"/>
  </rcc>
  <rcv guid="{001DCE84-332C-421D-A468-8B2458000A74}" action="delete"/>
  <rdn rId="0" localSheetId="1" customView="1" name="Z_001DCE84_332C_421D_A468_8B2458000A74_.wvu.PrintArea" hidden="1" oldHidden="1">
    <formula>表紙!$A$1:$D$76</formula>
    <oldFormula>表紙!$A$1:$D$76</oldFormula>
  </rdn>
  <rdn rId="0" localSheetId="2" customView="1" name="Z_001DCE84_332C_421D_A468_8B2458000A74_.wvu.PrintArea" hidden="1" oldHidden="1">
    <formula>様式1!$A$1:$AG$52</formula>
    <oldFormula>様式1!$A$1:$AG$52</oldFormula>
  </rdn>
  <rdn rId="0" localSheetId="3" customView="1" name="Z_001DCE84_332C_421D_A468_8B2458000A74_.wvu.PrintArea" hidden="1" oldHidden="1">
    <formula>様式2!$A$1:$AG$52</formula>
    <oldFormula>様式2!$A$1:$AG$52</oldFormula>
  </rdn>
  <rdn rId="0" localSheetId="4" customView="1" name="Z_001DCE84_332C_421D_A468_8B2458000A74_.wvu.PrintArea" hidden="1" oldHidden="1">
    <formula>'様式3-1'!$A$1:$AG$52</formula>
    <oldFormula>'様式3-1'!$A$1:$AG$52</oldFormula>
  </rdn>
  <rdn rId="0" localSheetId="5" customView="1" name="Z_001DCE84_332C_421D_A468_8B2458000A74_.wvu.PrintArea" hidden="1" oldHidden="1">
    <formula>'様式3-2'!$A$1:$AG$46</formula>
    <oldFormula>'様式3-2'!$A$1:$AG$46</oldFormula>
  </rdn>
  <rdn rId="0" localSheetId="6" customView="1" name="Z_001DCE84_332C_421D_A468_8B2458000A74_.wvu.PrintArea" hidden="1" oldHidden="1">
    <formula>'様式3-3'!$A$1:$AG$54</formula>
    <oldFormula>'様式3-3'!$A$1:$AG$54</oldFormula>
  </rdn>
  <rdn rId="0" localSheetId="7" customView="1" name="Z_001DCE84_332C_421D_A468_8B2458000A74_.wvu.PrintArea" hidden="1" oldHidden="1">
    <formula>'様式4-1'!$A$1:$AG$52</formula>
    <oldFormula>'様式4-1'!$A$1:$AG$52</oldFormula>
  </rdn>
  <rdn rId="0" localSheetId="8" customView="1" name="Z_001DCE84_332C_421D_A468_8B2458000A74_.wvu.PrintArea" hidden="1" oldHidden="1">
    <formula>'様式4-2'!$A$1:$AG$46</formula>
    <oldFormula>'様式4-2'!$A$1:$AG$46</oldFormula>
  </rdn>
  <rdn rId="0" localSheetId="9" customView="1" name="Z_001DCE84_332C_421D_A468_8B2458000A74_.wvu.PrintArea" hidden="1" oldHidden="1">
    <formula>様式5!$A$1:$AG$52</formula>
    <oldFormula>様式5!$A$1:$AG$52</oldFormula>
  </rdn>
  <rdn rId="0" localSheetId="10" customView="1" name="Z_001DCE84_332C_421D_A468_8B2458000A74_.wvu.PrintArea" hidden="1" oldHidden="1">
    <formula>'様式6-1'!$A$1:$AM$31</formula>
    <oldFormula>'様式6-1'!$A$1:$AM$31</oldFormula>
  </rdn>
  <rdn rId="0" localSheetId="11" customView="1" name="Z_001DCE84_332C_421D_A468_8B2458000A74_.wvu.PrintArea" hidden="1" oldHidden="1">
    <formula>'様式6-2'!$A$1:$AY$30</formula>
    <oldFormula>'様式6-2'!$A$1:$AY$30</oldFormula>
  </rdn>
  <rdn rId="0" localSheetId="12" customView="1" name="Z_001DCE84_332C_421D_A468_8B2458000A74_.wvu.PrintArea" hidden="1" oldHidden="1">
    <formula>様式7!$A$1:$AX$35</formula>
    <oldFormula>様式7!$A$1:$AX$35</oldFormula>
  </rdn>
  <rdn rId="0" localSheetId="13" customView="1" name="Z_001DCE84_332C_421D_A468_8B2458000A74_.wvu.PrintArea" hidden="1" oldHidden="1">
    <formula>様式8!$A$1:$AA$52</formula>
    <oldFormula>様式8!$A$1:$AA$52</oldFormula>
  </rdn>
  <rdn rId="0" localSheetId="14" customView="1" name="Z_001DCE84_332C_421D_A468_8B2458000A74_.wvu.PrintArea" hidden="1" oldHidden="1">
    <formula>'様式8-1'!$B$2:$I$55</formula>
    <oldFormula>'様式8-1'!$B$2:$I$55</oldFormula>
  </rdn>
  <rdn rId="0" localSheetId="15" customView="1" name="Z_001DCE84_332C_421D_A468_8B2458000A74_.wvu.PrintArea" hidden="1" oldHidden="1">
    <formula>'様式8-2'!$B$2:$AO$28</formula>
    <oldFormula>'様式8-2'!$B$2:$AO$28</oldFormula>
  </rdn>
  <rdn rId="0" localSheetId="16" customView="1" name="Z_001DCE84_332C_421D_A468_8B2458000A74_.wvu.PrintArea" hidden="1" oldHidden="1">
    <formula>'様式8-3'!$B$2:$AH$46</formula>
    <oldFormula>'様式8-3'!$B$2:$AH$46</oldFormula>
  </rdn>
  <rdn rId="0" localSheetId="17" customView="1" name="Z_001DCE84_332C_421D_A468_8B2458000A74_.wvu.PrintArea" hidden="1" oldHidden="1">
    <formula>様式9!$A$1:$AX$34</formula>
    <oldFormula>様式9!$A$1:$AX$34</oldFormula>
  </rdn>
  <rdn rId="0" localSheetId="18" customView="1" name="Z_001DCE84_332C_421D_A468_8B2458000A74_.wvu.PrintArea" hidden="1" oldHidden="1">
    <formula>様式10!$A$1:$D$37</formula>
    <oldFormula>様式10!$A$1:$D$37</oldFormula>
  </rdn>
  <rdn rId="0" localSheetId="19" customView="1" name="Z_001DCE84_332C_421D_A468_8B2458000A74_.wvu.PrintArea" hidden="1" oldHidden="1">
    <formula>様式11!$A$1:$AG$108</formula>
    <oldFormula>様式11!$A$1:$AG$108</oldFormula>
  </rdn>
  <rdn rId="0" localSheetId="20" customView="1" name="Z_001DCE84_332C_421D_A468_8B2458000A74_.wvu.PrintArea" hidden="1" oldHidden="1">
    <formula>様式12!$A$1:$AK$23</formula>
    <oldFormula>様式12!$A$1:$AK$23</oldFormula>
  </rdn>
  <rdn rId="0" localSheetId="21" customView="1" name="Z_001DCE84_332C_421D_A468_8B2458000A74_.wvu.PrintArea" hidden="1" oldHidden="1">
    <formula>様式13!$A$1:$AG$52</formula>
    <oldFormula>様式13!$A$1:$AG$52</oldFormula>
  </rdn>
  <rdn rId="0" localSheetId="22" customView="1" name="Z_001DCE84_332C_421D_A468_8B2458000A74_.wvu.PrintArea" hidden="1" oldHidden="1">
    <formula>様式14!$A$1:$AG$54</formula>
    <oldFormula>様式14!$A$1:$AG$54</oldFormula>
  </rdn>
  <rdn rId="0" localSheetId="23" customView="1" name="Z_001DCE84_332C_421D_A468_8B2458000A74_.wvu.PrintArea" hidden="1" oldHidden="1">
    <formula>様式15!$A$1:$AH$54</formula>
    <oldFormula>様式15!$A$1:$AH$54</oldFormula>
  </rdn>
  <rdn rId="0" localSheetId="24" customView="1" name="Z_001DCE84_332C_421D_A468_8B2458000A74_.wvu.PrintArea" hidden="1" oldHidden="1">
    <formula>'様式16-1'!$B$1:$O$42</formula>
    <oldFormula>'様式16-1'!$B$1:$O$42</oldFormula>
  </rdn>
  <rdn rId="0" localSheetId="25" customView="1" name="Z_001DCE84_332C_421D_A468_8B2458000A74_.wvu.PrintArea" hidden="1" oldHidden="1">
    <formula>'様式16-2'!$B$1:$T$32</formula>
    <oldFormula>'様式16-2'!$B$1:$T$32</oldFormula>
  </rdn>
  <rdn rId="0" localSheetId="26" customView="1" name="Z_001DCE84_332C_421D_A468_8B2458000A74_.wvu.PrintArea" hidden="1" oldHidden="1">
    <formula>様式17!$A$1:$AG$48</formula>
    <oldFormula>様式17!$A$1:$AG$48</oldFormula>
  </rdn>
  <rdn rId="0" localSheetId="27" customView="1" name="Z_001DCE84_332C_421D_A468_8B2458000A74_.wvu.PrintArea" hidden="1" oldHidden="1">
    <formula>様式18!$A$1:$E$33</formula>
    <oldFormula>様式18!$A$1:$E$33</oldFormula>
  </rdn>
  <rdn rId="0" localSheetId="27" customView="1" name="Z_001DCE84_332C_421D_A468_8B2458000A74_.wvu.PrintTitles" hidden="1" oldHidden="1">
    <formula>様式18!$1:$4</formula>
    <oldFormula>様式18!$1:$4</oldFormula>
  </rdn>
  <rcv guid="{001DCE84-332C-421D-A468-8B2458000A74}" action="add"/>
  <rsnm rId="33" sheetId="10" oldName="[07_工事監理委託関係様式集【２（６）②】（改定案）0304.xlsx]様式6-1(案)" newName="[07_工事監理委託関係様式集【２（６）②】（改定案）0304.xlsx]様式6-1"/>
  <rsnm rId="34" sheetId="20" oldName="[07_工事監理委託関係様式集【２（６）②】（改定案）0304.xlsx]様式12(案) " newName="[07_工事監理委託関係様式集【２（６）②】（改定案）0304.xlsx]様式12"/>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9">
    <oc r="H25">
      <f>#REF!</f>
    </oc>
    <nc r="H25"/>
  </rcc>
  <rcc rId="36" sId="19">
    <oc r="H30">
      <f>'様式8-2'!$F$7</f>
    </oc>
    <nc r="H30"/>
  </rcc>
  <rcc rId="37" sId="19">
    <oc r="U30">
      <f>IF('様式8-2'!S7="(変更     令和　　年　月　日）",'様式8-2'!$N$7,'様式8-2'!S7)</f>
    </oc>
    <nc r="U30"/>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8:D75" start="0" length="2147483647">
    <dxf>
      <font>
        <color auto="1"/>
      </font>
    </dxf>
  </rfmt>
  <rdn rId="0" localSheetId="1" customView="1" name="Z_DB6034AB_B9A5_4098_8138_2412AF3DB915_.wvu.PrintArea" hidden="1" oldHidden="1">
    <formula>表紙!$A$1:$D$76</formula>
  </rdn>
  <rdn rId="0" localSheetId="2" customView="1" name="Z_DB6034AB_B9A5_4098_8138_2412AF3DB915_.wvu.PrintArea" hidden="1" oldHidden="1">
    <formula>様式1!$A$1:$AG$52</formula>
  </rdn>
  <rdn rId="0" localSheetId="3" customView="1" name="Z_DB6034AB_B9A5_4098_8138_2412AF3DB915_.wvu.PrintArea" hidden="1" oldHidden="1">
    <formula>様式2!$A$1:$AG$52</formula>
  </rdn>
  <rdn rId="0" localSheetId="4" customView="1" name="Z_DB6034AB_B9A5_4098_8138_2412AF3DB915_.wvu.PrintArea" hidden="1" oldHidden="1">
    <formula>'様式3-1'!$A$1:$AG$52</formula>
  </rdn>
  <rdn rId="0" localSheetId="5" customView="1" name="Z_DB6034AB_B9A5_4098_8138_2412AF3DB915_.wvu.PrintArea" hidden="1" oldHidden="1">
    <formula>'様式3-2'!$A$1:$AG$46</formula>
  </rdn>
  <rdn rId="0" localSheetId="6" customView="1" name="Z_DB6034AB_B9A5_4098_8138_2412AF3DB915_.wvu.PrintArea" hidden="1" oldHidden="1">
    <formula>'様式3-3'!$A$1:$AG$54</formula>
  </rdn>
  <rdn rId="0" localSheetId="7" customView="1" name="Z_DB6034AB_B9A5_4098_8138_2412AF3DB915_.wvu.PrintArea" hidden="1" oldHidden="1">
    <formula>'様式4-1'!$A$1:$AG$52</formula>
  </rdn>
  <rdn rId="0" localSheetId="8" customView="1" name="Z_DB6034AB_B9A5_4098_8138_2412AF3DB915_.wvu.PrintArea" hidden="1" oldHidden="1">
    <formula>'様式4-2'!$A$1:$AG$46</formula>
  </rdn>
  <rdn rId="0" localSheetId="9" customView="1" name="Z_DB6034AB_B9A5_4098_8138_2412AF3DB915_.wvu.PrintArea" hidden="1" oldHidden="1">
    <formula>様式5!$A$1:$AG$52</formula>
  </rdn>
  <rdn rId="0" localSheetId="10" customView="1" name="Z_DB6034AB_B9A5_4098_8138_2412AF3DB915_.wvu.PrintArea" hidden="1" oldHidden="1">
    <formula>'様式6-1'!$A$1:$AM$31</formula>
  </rdn>
  <rdn rId="0" localSheetId="11" customView="1" name="Z_DB6034AB_B9A5_4098_8138_2412AF3DB915_.wvu.PrintArea" hidden="1" oldHidden="1">
    <formula>'様式6-2'!$A$1:$AY$30</formula>
  </rdn>
  <rdn rId="0" localSheetId="12" customView="1" name="Z_DB6034AB_B9A5_4098_8138_2412AF3DB915_.wvu.PrintArea" hidden="1" oldHidden="1">
    <formula>様式7!$A$1:$AX$35</formula>
  </rdn>
  <rdn rId="0" localSheetId="13" customView="1" name="Z_DB6034AB_B9A5_4098_8138_2412AF3DB915_.wvu.PrintArea" hidden="1" oldHidden="1">
    <formula>様式8!$A$1:$AA$52</formula>
  </rdn>
  <rdn rId="0" localSheetId="14" customView="1" name="Z_DB6034AB_B9A5_4098_8138_2412AF3DB915_.wvu.PrintArea" hidden="1" oldHidden="1">
    <formula>'様式8-1'!$B$2:$I$55</formula>
  </rdn>
  <rdn rId="0" localSheetId="15" customView="1" name="Z_DB6034AB_B9A5_4098_8138_2412AF3DB915_.wvu.PrintArea" hidden="1" oldHidden="1">
    <formula>'様式8-2'!$B$2:$AO$28</formula>
  </rdn>
  <rdn rId="0" localSheetId="16" customView="1" name="Z_DB6034AB_B9A5_4098_8138_2412AF3DB915_.wvu.PrintArea" hidden="1" oldHidden="1">
    <formula>'様式8-3'!$B$2:$AH$46</formula>
  </rdn>
  <rdn rId="0" localSheetId="17" customView="1" name="Z_DB6034AB_B9A5_4098_8138_2412AF3DB915_.wvu.PrintArea" hidden="1" oldHidden="1">
    <formula>様式9!$A$1:$AX$34</formula>
  </rdn>
  <rdn rId="0" localSheetId="18" customView="1" name="Z_DB6034AB_B9A5_4098_8138_2412AF3DB915_.wvu.PrintArea" hidden="1" oldHidden="1">
    <formula>様式10!$A$1:$D$37</formula>
  </rdn>
  <rdn rId="0" localSheetId="19" customView="1" name="Z_DB6034AB_B9A5_4098_8138_2412AF3DB915_.wvu.PrintArea" hidden="1" oldHidden="1">
    <formula>様式11!$A$1:$AG$108</formula>
  </rdn>
  <rdn rId="0" localSheetId="20" customView="1" name="Z_DB6034AB_B9A5_4098_8138_2412AF3DB915_.wvu.PrintArea" hidden="1" oldHidden="1">
    <formula>様式12!$A$1:$AK$23</formula>
  </rdn>
  <rdn rId="0" localSheetId="21" customView="1" name="Z_DB6034AB_B9A5_4098_8138_2412AF3DB915_.wvu.PrintArea" hidden="1" oldHidden="1">
    <formula>様式13!$A$1:$AG$52</formula>
  </rdn>
  <rdn rId="0" localSheetId="22" customView="1" name="Z_DB6034AB_B9A5_4098_8138_2412AF3DB915_.wvu.PrintArea" hidden="1" oldHidden="1">
    <formula>様式14!$A$1:$AG$54</formula>
  </rdn>
  <rdn rId="0" localSheetId="23" customView="1" name="Z_DB6034AB_B9A5_4098_8138_2412AF3DB915_.wvu.PrintArea" hidden="1" oldHidden="1">
    <formula>様式15!$A$1:$AH$54</formula>
  </rdn>
  <rdn rId="0" localSheetId="24" customView="1" name="Z_DB6034AB_B9A5_4098_8138_2412AF3DB915_.wvu.PrintArea" hidden="1" oldHidden="1">
    <formula>'様式16-1'!$B$1:$O$42</formula>
  </rdn>
  <rdn rId="0" localSheetId="25" customView="1" name="Z_DB6034AB_B9A5_4098_8138_2412AF3DB915_.wvu.PrintArea" hidden="1" oldHidden="1">
    <formula>'様式16-2'!$B$1:$T$32</formula>
  </rdn>
  <rdn rId="0" localSheetId="26" customView="1" name="Z_DB6034AB_B9A5_4098_8138_2412AF3DB915_.wvu.PrintArea" hidden="1" oldHidden="1">
    <formula>様式17!$A$1:$AG$48</formula>
  </rdn>
  <rdn rId="0" localSheetId="27" customView="1" name="Z_DB6034AB_B9A5_4098_8138_2412AF3DB915_.wvu.PrintArea" hidden="1" oldHidden="1">
    <formula>様式18!$A$1:$E$33</formula>
  </rdn>
  <rdn rId="0" localSheetId="27" customView="1" name="Z_DB6034AB_B9A5_4098_8138_2412AF3DB915_.wvu.PrintTitles" hidden="1" oldHidden="1">
    <formula>様式18!$1:$4</formula>
  </rdn>
  <rcv guid="{DB6034AB-B9A5-4098-8138-2412AF3DB915}"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A1" t="inlineStr">
      <is>
        <t>【２（６）②】</t>
        <phoneticPr fontId="0"/>
      </is>
    </oc>
    <nc r="A1"/>
  </rcc>
  <rdn rId="0" localSheetId="1" customView="1" name="Z_13F42123_AF55_44CC_A9A8_BBBCF315987F_.wvu.PrintArea" hidden="1" oldHidden="1">
    <formula>表紙!$A$1:$D$76</formula>
  </rdn>
  <rdn rId="0" localSheetId="2" customView="1" name="Z_13F42123_AF55_44CC_A9A8_BBBCF315987F_.wvu.PrintArea" hidden="1" oldHidden="1">
    <formula>様式1!$A$1:$AG$52</formula>
  </rdn>
  <rdn rId="0" localSheetId="3" customView="1" name="Z_13F42123_AF55_44CC_A9A8_BBBCF315987F_.wvu.PrintArea" hidden="1" oldHidden="1">
    <formula>様式2!$A$1:$AG$52</formula>
  </rdn>
  <rdn rId="0" localSheetId="4" customView="1" name="Z_13F42123_AF55_44CC_A9A8_BBBCF315987F_.wvu.PrintArea" hidden="1" oldHidden="1">
    <formula>'様式3-1'!$A$1:$AG$52</formula>
  </rdn>
  <rdn rId="0" localSheetId="5" customView="1" name="Z_13F42123_AF55_44CC_A9A8_BBBCF315987F_.wvu.PrintArea" hidden="1" oldHidden="1">
    <formula>'様式3-2'!$A$1:$AG$46</formula>
  </rdn>
  <rdn rId="0" localSheetId="6" customView="1" name="Z_13F42123_AF55_44CC_A9A8_BBBCF315987F_.wvu.PrintArea" hidden="1" oldHidden="1">
    <formula>'様式3-3'!$A$1:$AG$54</formula>
  </rdn>
  <rdn rId="0" localSheetId="7" customView="1" name="Z_13F42123_AF55_44CC_A9A8_BBBCF315987F_.wvu.PrintArea" hidden="1" oldHidden="1">
    <formula>'様式4-1'!$A$1:$AG$52</formula>
  </rdn>
  <rdn rId="0" localSheetId="8" customView="1" name="Z_13F42123_AF55_44CC_A9A8_BBBCF315987F_.wvu.PrintArea" hidden="1" oldHidden="1">
    <formula>'様式4-2'!$A$1:$AG$46</formula>
  </rdn>
  <rdn rId="0" localSheetId="9" customView="1" name="Z_13F42123_AF55_44CC_A9A8_BBBCF315987F_.wvu.PrintArea" hidden="1" oldHidden="1">
    <formula>様式5!$A$1:$AG$52</formula>
  </rdn>
  <rdn rId="0" localSheetId="10" customView="1" name="Z_13F42123_AF55_44CC_A9A8_BBBCF315987F_.wvu.PrintArea" hidden="1" oldHidden="1">
    <formula>'様式6-1'!$A$1:$AM$31</formula>
  </rdn>
  <rdn rId="0" localSheetId="11" customView="1" name="Z_13F42123_AF55_44CC_A9A8_BBBCF315987F_.wvu.PrintArea" hidden="1" oldHidden="1">
    <formula>'様式6-2'!$A$1:$AY$30</formula>
  </rdn>
  <rdn rId="0" localSheetId="12" customView="1" name="Z_13F42123_AF55_44CC_A9A8_BBBCF315987F_.wvu.PrintArea" hidden="1" oldHidden="1">
    <formula>様式7!$A$1:$AX$35</formula>
  </rdn>
  <rdn rId="0" localSheetId="13" customView="1" name="Z_13F42123_AF55_44CC_A9A8_BBBCF315987F_.wvu.PrintArea" hidden="1" oldHidden="1">
    <formula>様式8!$A$1:$AA$52</formula>
  </rdn>
  <rdn rId="0" localSheetId="14" customView="1" name="Z_13F42123_AF55_44CC_A9A8_BBBCF315987F_.wvu.PrintArea" hidden="1" oldHidden="1">
    <formula>'様式8-1'!$B$2:$I$55</formula>
  </rdn>
  <rdn rId="0" localSheetId="15" customView="1" name="Z_13F42123_AF55_44CC_A9A8_BBBCF315987F_.wvu.PrintArea" hidden="1" oldHidden="1">
    <formula>'様式8-2'!$B$2:$AO$28</formula>
  </rdn>
  <rdn rId="0" localSheetId="16" customView="1" name="Z_13F42123_AF55_44CC_A9A8_BBBCF315987F_.wvu.PrintArea" hidden="1" oldHidden="1">
    <formula>'様式8-3'!$B$2:$AH$46</formula>
  </rdn>
  <rdn rId="0" localSheetId="17" customView="1" name="Z_13F42123_AF55_44CC_A9A8_BBBCF315987F_.wvu.PrintArea" hidden="1" oldHidden="1">
    <formula>様式9!$A$1:$AX$34</formula>
  </rdn>
  <rdn rId="0" localSheetId="18" customView="1" name="Z_13F42123_AF55_44CC_A9A8_BBBCF315987F_.wvu.PrintArea" hidden="1" oldHidden="1">
    <formula>様式10!$A$1:$D$37</formula>
  </rdn>
  <rdn rId="0" localSheetId="19" customView="1" name="Z_13F42123_AF55_44CC_A9A8_BBBCF315987F_.wvu.PrintArea" hidden="1" oldHidden="1">
    <formula>様式11!$A$1:$AG$108</formula>
  </rdn>
  <rdn rId="0" localSheetId="20" customView="1" name="Z_13F42123_AF55_44CC_A9A8_BBBCF315987F_.wvu.PrintArea" hidden="1" oldHidden="1">
    <formula>様式12!$A$1:$AK$23</formula>
  </rdn>
  <rdn rId="0" localSheetId="21" customView="1" name="Z_13F42123_AF55_44CC_A9A8_BBBCF315987F_.wvu.PrintArea" hidden="1" oldHidden="1">
    <formula>様式13!$A$1:$AG$52</formula>
  </rdn>
  <rdn rId="0" localSheetId="22" customView="1" name="Z_13F42123_AF55_44CC_A9A8_BBBCF315987F_.wvu.PrintArea" hidden="1" oldHidden="1">
    <formula>様式14!$A$1:$AG$54</formula>
  </rdn>
  <rdn rId="0" localSheetId="23" customView="1" name="Z_13F42123_AF55_44CC_A9A8_BBBCF315987F_.wvu.PrintArea" hidden="1" oldHidden="1">
    <formula>様式15!$A$1:$AH$54</formula>
  </rdn>
  <rdn rId="0" localSheetId="24" customView="1" name="Z_13F42123_AF55_44CC_A9A8_BBBCF315987F_.wvu.PrintArea" hidden="1" oldHidden="1">
    <formula>'様式16-1'!$B$1:$O$42</formula>
  </rdn>
  <rdn rId="0" localSheetId="25" customView="1" name="Z_13F42123_AF55_44CC_A9A8_BBBCF315987F_.wvu.PrintArea" hidden="1" oldHidden="1">
    <formula>'様式16-2'!$B$1:$T$32</formula>
  </rdn>
  <rdn rId="0" localSheetId="26" customView="1" name="Z_13F42123_AF55_44CC_A9A8_BBBCF315987F_.wvu.PrintArea" hidden="1" oldHidden="1">
    <formula>様式17!$A$1:$AG$48</formula>
  </rdn>
  <rdn rId="0" localSheetId="27" customView="1" name="Z_13F42123_AF55_44CC_A9A8_BBBCF315987F_.wvu.PrintArea" hidden="1" oldHidden="1">
    <formula>様式18!$A$1:$E$33</formula>
  </rdn>
  <rdn rId="0" localSheetId="27" customView="1" name="Z_13F42123_AF55_44CC_A9A8_BBBCF315987F_.wvu.PrintTitles" hidden="1" oldHidden="1">
    <formula>様式18!$1:$4</formula>
  </rdn>
  <rcv guid="{13F42123-AF55-44CC-A9A8-BBBCF315987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1.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4" Type="http://schemas.openxmlformats.org/officeDocument/2006/relationships/printerSettings" Target="../printerSettings/printerSettings9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4" Type="http://schemas.openxmlformats.org/officeDocument/2006/relationships/printerSettings" Target="../printerSettings/printerSettings9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4" Type="http://schemas.openxmlformats.org/officeDocument/2006/relationships/printerSettings" Target="../printerSettings/printerSettings10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printerSettings" Target="../printerSettings/printerSettings10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76"/>
  <sheetViews>
    <sheetView showGridLines="0" tabSelected="1" view="pageBreakPreview" zoomScale="115" zoomScaleNormal="100" zoomScaleSheetLayoutView="115" workbookViewId="0"/>
  </sheetViews>
  <sheetFormatPr defaultColWidth="9" defaultRowHeight="13.5" x14ac:dyDescent="0.15"/>
  <cols>
    <col min="1" max="1" width="4" style="4" customWidth="1"/>
    <col min="2" max="2" width="6.5" style="4" customWidth="1"/>
    <col min="3" max="3" width="25.625" style="4" customWidth="1"/>
    <col min="4" max="4" width="55.5" style="4" bestFit="1" customWidth="1"/>
    <col min="5" max="16384" width="9" style="4"/>
  </cols>
  <sheetData>
    <row r="1" spans="1:4" x14ac:dyDescent="0.15">
      <c r="A1" s="245"/>
    </row>
    <row r="11" spans="1:4" ht="42.75" customHeight="1" x14ac:dyDescent="0.15">
      <c r="A11" s="387" t="s">
        <v>202</v>
      </c>
      <c r="B11" s="387"/>
      <c r="C11" s="387"/>
      <c r="D11" s="387"/>
    </row>
    <row r="14" spans="1:4" ht="15" customHeight="1" x14ac:dyDescent="0.15">
      <c r="A14" s="388" t="s">
        <v>0</v>
      </c>
      <c r="B14" s="388"/>
      <c r="C14" s="388"/>
      <c r="D14" s="388"/>
    </row>
    <row r="32" ht="17.25" customHeight="1" x14ac:dyDescent="0.15"/>
    <row r="33" spans="1:4" ht="17.25" customHeight="1" x14ac:dyDescent="0.15"/>
    <row r="34" spans="1:4" ht="17.25" customHeight="1" x14ac:dyDescent="0.15"/>
    <row r="35" spans="1:4" ht="17.25" customHeight="1" x14ac:dyDescent="0.15"/>
    <row r="36" spans="1:4" ht="17.25" customHeight="1" x14ac:dyDescent="0.15"/>
    <row r="37" spans="1:4" ht="17.25" customHeight="1" x14ac:dyDescent="0.15"/>
    <row r="38" spans="1:4" x14ac:dyDescent="0.15">
      <c r="A38" s="390" t="s">
        <v>528</v>
      </c>
      <c r="B38" s="390"/>
      <c r="C38" s="390"/>
      <c r="D38" s="390"/>
    </row>
    <row r="41" spans="1:4" ht="17.25" customHeight="1" x14ac:dyDescent="0.15">
      <c r="A41" s="389" t="s">
        <v>1</v>
      </c>
      <c r="B41" s="389"/>
      <c r="C41" s="389"/>
      <c r="D41" s="389"/>
    </row>
    <row r="42" spans="1:4" ht="17.25" customHeight="1" x14ac:dyDescent="0.15">
      <c r="B42" s="237"/>
    </row>
    <row r="43" spans="1:4" ht="17.25" customHeight="1" x14ac:dyDescent="0.15">
      <c r="B43" s="237"/>
    </row>
    <row r="44" spans="1:4" ht="17.25" customHeight="1" x14ac:dyDescent="0.15">
      <c r="B44" s="237"/>
    </row>
    <row r="45" spans="1:4" ht="17.25" customHeight="1" x14ac:dyDescent="0.15">
      <c r="B45" s="237"/>
    </row>
    <row r="46" spans="1:4" ht="17.25" customHeight="1" x14ac:dyDescent="0.15">
      <c r="B46" s="237"/>
    </row>
    <row r="47" spans="1:4" ht="17.25" customHeight="1" x14ac:dyDescent="0.15">
      <c r="B47" s="237"/>
    </row>
    <row r="48" spans="1:4" ht="17.25" customHeight="1" x14ac:dyDescent="0.15">
      <c r="B48" s="237"/>
    </row>
    <row r="49" spans="2:6" ht="17.25" customHeight="1" x14ac:dyDescent="0.15">
      <c r="B49" s="237"/>
    </row>
    <row r="50" spans="2:6" ht="17.25" customHeight="1" x14ac:dyDescent="0.15">
      <c r="B50" s="237"/>
    </row>
    <row r="51" spans="2:6" s="347" customFormat="1" ht="9" x14ac:dyDescent="0.15">
      <c r="B51" s="346"/>
    </row>
    <row r="52" spans="2:6" s="347" customFormat="1" ht="9" x14ac:dyDescent="0.15">
      <c r="B52" s="346"/>
    </row>
    <row r="53" spans="2:6" ht="13.5" customHeight="1" x14ac:dyDescent="0.15">
      <c r="B53" s="384" t="s">
        <v>2</v>
      </c>
      <c r="C53" s="385"/>
      <c r="D53" s="385"/>
    </row>
    <row r="55" spans="2:6" ht="27" customHeight="1" x14ac:dyDescent="0.15">
      <c r="B55" s="383" t="s">
        <v>203</v>
      </c>
      <c r="C55" s="386"/>
      <c r="D55" s="386"/>
    </row>
    <row r="56" spans="2:6" s="347" customFormat="1" ht="9" x14ac:dyDescent="0.15">
      <c r="B56" s="346"/>
    </row>
    <row r="57" spans="2:6" ht="33.75" customHeight="1" x14ac:dyDescent="0.15">
      <c r="B57" s="246" t="s">
        <v>3</v>
      </c>
      <c r="C57" s="246" t="s">
        <v>4</v>
      </c>
      <c r="D57" s="246" t="s">
        <v>5</v>
      </c>
    </row>
    <row r="58" spans="2:6" ht="33.75" customHeight="1" x14ac:dyDescent="0.15">
      <c r="B58" s="247">
        <v>1</v>
      </c>
      <c r="C58" s="322" t="s">
        <v>6</v>
      </c>
      <c r="D58" s="381" t="s">
        <v>204</v>
      </c>
    </row>
    <row r="59" spans="2:6" ht="33.75" customHeight="1" x14ac:dyDescent="0.15">
      <c r="B59" s="246">
        <v>2</v>
      </c>
      <c r="C59" s="323" t="s">
        <v>520</v>
      </c>
      <c r="D59" s="382" t="s">
        <v>521</v>
      </c>
    </row>
    <row r="60" spans="2:6" ht="33.75" customHeight="1" x14ac:dyDescent="0.15">
      <c r="B60" s="246">
        <v>3</v>
      </c>
      <c r="C60" s="323" t="s">
        <v>411</v>
      </c>
      <c r="D60" s="382" t="s">
        <v>377</v>
      </c>
    </row>
    <row r="61" spans="2:6" ht="33.75" customHeight="1" x14ac:dyDescent="0.15">
      <c r="B61" s="247">
        <v>4</v>
      </c>
      <c r="C61" s="322" t="s">
        <v>8</v>
      </c>
      <c r="D61" s="381" t="s">
        <v>205</v>
      </c>
    </row>
    <row r="62" spans="2:6" ht="33.75" customHeight="1" x14ac:dyDescent="0.15">
      <c r="B62" s="247">
        <v>5</v>
      </c>
      <c r="C62" s="322" t="s">
        <v>9</v>
      </c>
      <c r="D62" s="381" t="s">
        <v>206</v>
      </c>
    </row>
    <row r="63" spans="2:6" ht="33.75" customHeight="1" x14ac:dyDescent="0.15">
      <c r="B63" s="247">
        <v>6</v>
      </c>
      <c r="C63" s="322" t="s">
        <v>343</v>
      </c>
      <c r="D63" s="381" t="s">
        <v>315</v>
      </c>
    </row>
    <row r="64" spans="2:6" ht="33.75" customHeight="1" x14ac:dyDescent="0.15">
      <c r="B64" s="247">
        <v>7</v>
      </c>
      <c r="C64" s="322" t="s">
        <v>10</v>
      </c>
      <c r="D64" s="381" t="s">
        <v>567</v>
      </c>
      <c r="F64" s="345"/>
    </row>
    <row r="65" spans="2:6" ht="33.75" customHeight="1" x14ac:dyDescent="0.15">
      <c r="B65" s="247">
        <v>8</v>
      </c>
      <c r="C65" s="322" t="s">
        <v>232</v>
      </c>
      <c r="D65" s="381" t="s">
        <v>568</v>
      </c>
      <c r="E65" s="344"/>
      <c r="F65" s="344"/>
    </row>
    <row r="66" spans="2:6" ht="69.95" customHeight="1" x14ac:dyDescent="0.15">
      <c r="B66" s="247">
        <v>9</v>
      </c>
      <c r="C66" s="322" t="s">
        <v>11</v>
      </c>
      <c r="D66" s="381" t="s">
        <v>569</v>
      </c>
      <c r="E66" s="344"/>
      <c r="F66" s="344"/>
    </row>
    <row r="67" spans="2:6" ht="33.75" customHeight="1" x14ac:dyDescent="0.15">
      <c r="B67" s="247">
        <v>10</v>
      </c>
      <c r="C67" s="322" t="s">
        <v>12</v>
      </c>
      <c r="D67" s="381" t="s">
        <v>207</v>
      </c>
      <c r="E67" s="344"/>
      <c r="F67" s="345"/>
    </row>
    <row r="68" spans="2:6" ht="33.75" customHeight="1" x14ac:dyDescent="0.15">
      <c r="B68" s="247">
        <v>11</v>
      </c>
      <c r="C68" s="322" t="s">
        <v>395</v>
      </c>
      <c r="D68" s="381" t="s">
        <v>396</v>
      </c>
      <c r="E68" s="345"/>
      <c r="F68"/>
    </row>
    <row r="69" spans="2:6" ht="60" customHeight="1" x14ac:dyDescent="0.15">
      <c r="B69" s="247">
        <v>12</v>
      </c>
      <c r="C69" s="322" t="s">
        <v>13</v>
      </c>
      <c r="D69" s="381" t="s">
        <v>570</v>
      </c>
      <c r="F69"/>
    </row>
    <row r="70" spans="2:6" ht="33.75" customHeight="1" x14ac:dyDescent="0.15">
      <c r="B70" s="247">
        <v>13</v>
      </c>
      <c r="C70" s="322" t="s">
        <v>14</v>
      </c>
      <c r="D70" s="381" t="s">
        <v>344</v>
      </c>
    </row>
    <row r="71" spans="2:6" ht="33.75" customHeight="1" x14ac:dyDescent="0.15">
      <c r="B71" s="247">
        <v>14</v>
      </c>
      <c r="C71" s="323" t="s">
        <v>15</v>
      </c>
      <c r="D71" s="382" t="s">
        <v>526</v>
      </c>
    </row>
    <row r="72" spans="2:6" ht="60" customHeight="1" x14ac:dyDescent="0.15">
      <c r="B72" s="247">
        <v>15</v>
      </c>
      <c r="C72" s="322" t="s">
        <v>16</v>
      </c>
      <c r="D72" s="381" t="s">
        <v>527</v>
      </c>
    </row>
    <row r="73" spans="2:6" ht="33.75" customHeight="1" x14ac:dyDescent="0.15">
      <c r="B73" s="247">
        <v>16</v>
      </c>
      <c r="C73" s="322" t="s">
        <v>17</v>
      </c>
      <c r="D73" s="381" t="s">
        <v>571</v>
      </c>
    </row>
    <row r="74" spans="2:6" ht="33.75" customHeight="1" x14ac:dyDescent="0.15">
      <c r="B74" s="246">
        <v>17</v>
      </c>
      <c r="C74" s="323" t="s">
        <v>336</v>
      </c>
      <c r="D74" s="382" t="s">
        <v>341</v>
      </c>
    </row>
    <row r="75" spans="2:6" ht="33.75" customHeight="1" x14ac:dyDescent="0.15">
      <c r="B75" s="246">
        <v>18</v>
      </c>
      <c r="C75" s="323" t="s">
        <v>397</v>
      </c>
      <c r="D75" s="382" t="s">
        <v>398</v>
      </c>
    </row>
    <row r="76" spans="2:6" ht="39.75" customHeight="1" x14ac:dyDescent="0.15">
      <c r="B76" s="383" t="s">
        <v>342</v>
      </c>
      <c r="C76" s="383"/>
      <c r="D76" s="383"/>
    </row>
  </sheetData>
  <customSheetViews>
    <customSheetView guid="{13F42123-AF55-44CC-A9A8-BBBCF315987F}" scale="115" showPageBreaks="1" showGridLines="0" printArea="1" view="pageBreakPreview">
      <rowBreaks count="1" manualBreakCount="1">
        <brk id="50" max="3" man="1"/>
      </rowBreaks>
      <pageMargins left="0.78740157480314965" right="0.39370078740157483" top="0.78740157480314965" bottom="0.78740157480314965" header="0.51181102362204722" footer="0.51181102362204722"/>
      <pageSetup paperSize="9" scale="90" orientation="portrait" blackAndWhite="1" r:id="rId1"/>
    </customSheetView>
    <customSheetView guid="{001DCE84-332C-421D-A468-8B2458000A74}" scale="115" showPageBreaks="1" showGridLines="0" printArea="1" view="pageBreakPreview">
      <selection activeCell="D35" sqref="D35"/>
      <rowBreaks count="1" manualBreakCount="1">
        <brk id="50" max="3" man="1"/>
      </rowBreaks>
      <pageMargins left="0.78740157480314965" right="0.39370078740157483" top="0.78740157480314965" bottom="0.78740157480314965" header="0.51181102362204722" footer="0.51181102362204722"/>
      <pageSetup paperSize="9" scale="90" orientation="portrait" blackAndWhite="1" r:id="rId2"/>
    </customSheetView>
    <customSheetView guid="{DB6034AB-B9A5-4098-8138-2412AF3DB915}" scale="115" showPageBreaks="1" showGridLines="0" printArea="1" view="pageBreakPreview">
      <selection activeCell="C18" sqref="C18"/>
      <rowBreaks count="1" manualBreakCount="1">
        <brk id="50" max="3" man="1"/>
      </rowBreaks>
      <pageMargins left="0.78740157480314965" right="0.39370078740157483" top="0.78740157480314965" bottom="0.78740157480314965" header="0.51181102362204722" footer="0.51181102362204722"/>
      <pageSetup paperSize="9" scale="90" orientation="portrait" blackAndWhite="1" r:id="rId3"/>
    </customSheetView>
  </customSheetViews>
  <mergeCells count="7">
    <mergeCell ref="B76:D76"/>
    <mergeCell ref="B53:D53"/>
    <mergeCell ref="B55:D55"/>
    <mergeCell ref="A11:D11"/>
    <mergeCell ref="A14:D14"/>
    <mergeCell ref="A41:D41"/>
    <mergeCell ref="A38:D38"/>
  </mergeCells>
  <phoneticPr fontId="1"/>
  <dataValidations count="1">
    <dataValidation imeMode="hiragana" allowBlank="1" showInputMessage="1" showErrorMessage="1" sqref="C59:D59" xr:uid="{00000000-0002-0000-0000-000000000000}"/>
  </dataValidations>
  <pageMargins left="0.78740157480314965" right="0.39370078740157483" top="0.78740157480314965" bottom="0.78740157480314965" header="0.51181102362204722" footer="0.51181102362204722"/>
  <pageSetup paperSize="9" scale="90" orientation="portrait" blackAndWhite="1" r:id="rId4"/>
  <rowBreaks count="1" manualBreakCount="1">
    <brk id="50"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D7FD-6209-40E9-A700-BF0DE9733F2F}">
  <sheetPr>
    <tabColor rgb="FFFFFF00"/>
  </sheetPr>
  <dimension ref="A1:AM50"/>
  <sheetViews>
    <sheetView view="pageBreakPreview" zoomScale="60" zoomScaleNormal="55" workbookViewId="0">
      <selection activeCell="AG5" sqref="AG5:AM5"/>
    </sheetView>
  </sheetViews>
  <sheetFormatPr defaultRowHeight="13.5" x14ac:dyDescent="0.15"/>
  <cols>
    <col min="1" max="3" width="7.625" style="11" customWidth="1"/>
    <col min="4" max="71" width="4.625" style="11" customWidth="1"/>
    <col min="72" max="16384" width="9" style="11"/>
  </cols>
  <sheetData>
    <row r="1" spans="1:39" ht="27.95" customHeight="1" x14ac:dyDescent="0.15">
      <c r="A1" s="253" t="str">
        <f>IF(I24="令和  年  月  日","様式６－１","")</f>
        <v>様式６－１</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row>
    <row r="2" spans="1:39" ht="27.95" customHeight="1" x14ac:dyDescent="0.15">
      <c r="A2" s="10"/>
      <c r="B2" s="10"/>
      <c r="C2" s="10"/>
      <c r="D2" s="10"/>
      <c r="E2" s="10"/>
      <c r="F2" s="10"/>
      <c r="G2" s="10"/>
      <c r="H2" s="10"/>
      <c r="I2" s="10"/>
      <c r="J2" s="10"/>
      <c r="K2" s="10"/>
      <c r="L2" s="10"/>
      <c r="M2" s="10"/>
      <c r="N2" s="10"/>
      <c r="O2" s="10"/>
      <c r="P2" s="10"/>
      <c r="Q2" s="10"/>
      <c r="R2" s="10"/>
      <c r="S2" s="12"/>
      <c r="T2" s="13" t="s">
        <v>265</v>
      </c>
      <c r="U2" s="14"/>
      <c r="V2" s="467"/>
      <c r="W2" s="468"/>
      <c r="X2" s="468"/>
      <c r="Y2" s="468"/>
      <c r="Z2" s="468"/>
      <c r="AA2" s="468"/>
      <c r="AB2" s="468"/>
      <c r="AC2" s="468"/>
      <c r="AD2" s="468"/>
      <c r="AE2" s="468"/>
      <c r="AF2" s="468"/>
      <c r="AG2" s="468"/>
      <c r="AH2" s="468"/>
      <c r="AI2" s="468"/>
      <c r="AJ2" s="468"/>
      <c r="AK2" s="468"/>
      <c r="AL2" s="468"/>
      <c r="AM2" s="469"/>
    </row>
    <row r="3" spans="1:39" ht="27.95" customHeight="1" x14ac:dyDescent="0.25">
      <c r="A3" s="10"/>
      <c r="B3" s="15" t="s">
        <v>529</v>
      </c>
      <c r="C3" s="10"/>
      <c r="D3" s="10"/>
      <c r="F3" s="10"/>
      <c r="G3" s="10"/>
      <c r="H3" s="10"/>
      <c r="I3" s="10"/>
      <c r="J3" s="10"/>
      <c r="K3" s="10"/>
      <c r="L3" s="10"/>
      <c r="M3" s="10"/>
      <c r="N3" s="10"/>
      <c r="O3" s="10"/>
      <c r="P3" s="10"/>
      <c r="Q3" s="10"/>
      <c r="R3" s="10"/>
      <c r="S3" s="16"/>
      <c r="T3" s="17" t="s">
        <v>530</v>
      </c>
      <c r="U3" s="18"/>
      <c r="V3" s="470">
        <v>0</v>
      </c>
      <c r="W3" s="471"/>
      <c r="X3" s="471"/>
      <c r="Y3" s="471"/>
      <c r="Z3" s="471"/>
      <c r="AA3" s="471"/>
      <c r="AB3" s="471"/>
      <c r="AC3" s="471"/>
      <c r="AD3" s="471"/>
      <c r="AE3" s="471"/>
      <c r="AF3" s="471"/>
      <c r="AG3" s="471"/>
      <c r="AH3" s="471"/>
      <c r="AI3" s="471"/>
      <c r="AJ3" s="471"/>
      <c r="AK3" s="471"/>
      <c r="AL3" s="471"/>
      <c r="AM3" s="472"/>
    </row>
    <row r="4" spans="1:39" ht="27.95" customHeight="1" x14ac:dyDescent="0.15">
      <c r="A4" s="10"/>
      <c r="B4" s="10"/>
      <c r="C4" s="10"/>
      <c r="D4" s="10"/>
      <c r="E4" s="10"/>
      <c r="F4" s="10"/>
      <c r="G4" s="10"/>
      <c r="H4" s="10"/>
      <c r="I4" s="10"/>
      <c r="J4" s="10"/>
      <c r="K4" s="10"/>
      <c r="L4" s="10"/>
      <c r="M4" s="10"/>
      <c r="N4" s="10"/>
      <c r="O4" s="10"/>
      <c r="P4" s="10"/>
      <c r="Q4" s="10"/>
      <c r="R4" s="10"/>
      <c r="S4" s="473" t="s">
        <v>460</v>
      </c>
      <c r="T4" s="474"/>
      <c r="U4" s="475"/>
      <c r="V4" s="473" t="s">
        <v>531</v>
      </c>
      <c r="W4" s="475"/>
      <c r="X4" s="479" t="s">
        <v>345</v>
      </c>
      <c r="Y4" s="480"/>
      <c r="Z4" s="480"/>
      <c r="AA4" s="480"/>
      <c r="AB4" s="480"/>
      <c r="AC4" s="480"/>
      <c r="AD4" s="481"/>
      <c r="AE4" s="485" t="s">
        <v>285</v>
      </c>
      <c r="AF4" s="486"/>
      <c r="AG4" s="487" t="s">
        <v>345</v>
      </c>
      <c r="AH4" s="488"/>
      <c r="AI4" s="488"/>
      <c r="AJ4" s="488"/>
      <c r="AK4" s="488"/>
      <c r="AL4" s="488"/>
      <c r="AM4" s="489"/>
    </row>
    <row r="5" spans="1:39" ht="27.95" customHeight="1" x14ac:dyDescent="0.15">
      <c r="A5" s="10"/>
      <c r="B5" s="10"/>
      <c r="C5" s="10"/>
      <c r="D5" s="10"/>
      <c r="E5" s="10"/>
      <c r="F5" s="10"/>
      <c r="G5" s="10"/>
      <c r="H5" s="10"/>
      <c r="I5" s="10"/>
      <c r="J5" s="10"/>
      <c r="K5" s="10"/>
      <c r="L5" s="10"/>
      <c r="M5" s="10"/>
      <c r="N5" s="10"/>
      <c r="O5" s="10"/>
      <c r="P5" s="10"/>
      <c r="Q5" s="10"/>
      <c r="R5" s="10"/>
      <c r="S5" s="476"/>
      <c r="T5" s="477"/>
      <c r="U5" s="478"/>
      <c r="V5" s="476"/>
      <c r="W5" s="478"/>
      <c r="X5" s="482"/>
      <c r="Y5" s="483"/>
      <c r="Z5" s="483"/>
      <c r="AA5" s="483"/>
      <c r="AB5" s="483"/>
      <c r="AC5" s="483"/>
      <c r="AD5" s="484"/>
      <c r="AE5" s="485" t="s">
        <v>532</v>
      </c>
      <c r="AF5" s="486"/>
      <c r="AG5" s="487" t="s">
        <v>345</v>
      </c>
      <c r="AH5" s="488"/>
      <c r="AI5" s="488"/>
      <c r="AJ5" s="488"/>
      <c r="AK5" s="488"/>
      <c r="AL5" s="488"/>
      <c r="AM5" s="489"/>
    </row>
    <row r="6" spans="1:39" ht="27.95" customHeight="1" x14ac:dyDescent="0.25">
      <c r="A6" s="19"/>
      <c r="B6" s="20"/>
      <c r="C6" s="21"/>
      <c r="D6" s="22"/>
      <c r="E6" s="23"/>
      <c r="F6" s="23"/>
      <c r="G6" s="23"/>
      <c r="H6" s="23"/>
      <c r="I6" s="23"/>
      <c r="J6" s="23"/>
      <c r="K6" s="23"/>
      <c r="L6" s="23"/>
      <c r="M6" s="23"/>
      <c r="N6" s="24" t="s">
        <v>533</v>
      </c>
      <c r="O6" s="23"/>
      <c r="P6" s="23"/>
      <c r="Q6" s="23"/>
      <c r="R6" s="23"/>
      <c r="S6" s="23"/>
      <c r="T6" s="23"/>
      <c r="U6" s="23"/>
      <c r="V6" s="23"/>
      <c r="W6" s="23"/>
      <c r="X6" s="23"/>
      <c r="Y6" s="23"/>
      <c r="Z6" s="23"/>
      <c r="AA6" s="23"/>
      <c r="AB6" s="23"/>
      <c r="AC6" s="24" t="s">
        <v>534</v>
      </c>
      <c r="AD6" s="23"/>
      <c r="AE6" s="23"/>
      <c r="AF6" s="23"/>
      <c r="AG6" s="23"/>
      <c r="AH6" s="23"/>
      <c r="AI6" s="23"/>
      <c r="AJ6" s="23"/>
      <c r="AK6" s="23"/>
      <c r="AL6" s="23"/>
      <c r="AM6" s="25"/>
    </row>
    <row r="7" spans="1:39" ht="27.95" customHeight="1" x14ac:dyDescent="0.15">
      <c r="A7" s="26"/>
      <c r="B7" s="10"/>
      <c r="C7" s="27" t="s">
        <v>535</v>
      </c>
      <c r="D7" s="464" t="str">
        <f>IF($X$4="令和  年  月  日","月",$X$4)</f>
        <v>月</v>
      </c>
      <c r="E7" s="465"/>
      <c r="F7" s="466"/>
      <c r="G7" s="464" t="str">
        <f>IF($X$4="令和  年  月  日","月",EOMONTH(D7,1))</f>
        <v>月</v>
      </c>
      <c r="H7" s="465"/>
      <c r="I7" s="466"/>
      <c r="J7" s="464" t="str">
        <f t="shared" ref="J7" si="0">IF($X$4="令和  年  月  日","月",EOMONTH(G7,1))</f>
        <v>月</v>
      </c>
      <c r="K7" s="465"/>
      <c r="L7" s="466"/>
      <c r="M7" s="464" t="str">
        <f t="shared" ref="M7" si="1">IF($X$4="令和  年  月  日","月",EOMONTH(J7,1))</f>
        <v>月</v>
      </c>
      <c r="N7" s="465"/>
      <c r="O7" s="466"/>
      <c r="P7" s="464" t="str">
        <f t="shared" ref="P7" si="2">IF($X$4="令和  年  月  日","月",EOMONTH(M7,1))</f>
        <v>月</v>
      </c>
      <c r="Q7" s="465"/>
      <c r="R7" s="466"/>
      <c r="S7" s="464" t="str">
        <f t="shared" ref="S7" si="3">IF($X$4="令和  年  月  日","月",EOMONTH(P7,1))</f>
        <v>月</v>
      </c>
      <c r="T7" s="465"/>
      <c r="U7" s="466"/>
      <c r="V7" s="464" t="str">
        <f t="shared" ref="V7" si="4">IF($X$4="令和  年  月  日","月",EOMONTH(S7,1))</f>
        <v>月</v>
      </c>
      <c r="W7" s="465"/>
      <c r="X7" s="466"/>
      <c r="Y7" s="464" t="str">
        <f t="shared" ref="Y7" si="5">IF($X$4="令和  年  月  日","月",EOMONTH(V7,1))</f>
        <v>月</v>
      </c>
      <c r="Z7" s="465"/>
      <c r="AA7" s="466"/>
      <c r="AB7" s="464" t="str">
        <f t="shared" ref="AB7" si="6">IF($X$4="令和  年  月  日","月",EOMONTH(Y7,1))</f>
        <v>月</v>
      </c>
      <c r="AC7" s="465"/>
      <c r="AD7" s="466"/>
      <c r="AE7" s="464" t="str">
        <f t="shared" ref="AE7" si="7">IF($X$4="令和  年  月  日","月",EOMONTH(AB7,1))</f>
        <v>月</v>
      </c>
      <c r="AF7" s="465"/>
      <c r="AG7" s="466"/>
      <c r="AH7" s="464" t="str">
        <f t="shared" ref="AH7" si="8">IF($X$4="令和  年  月  日","月",EOMONTH(AE7,1))</f>
        <v>月</v>
      </c>
      <c r="AI7" s="465"/>
      <c r="AJ7" s="466"/>
      <c r="AK7" s="464" t="str">
        <f t="shared" ref="AK7" si="9">IF($X$4="令和  年  月  日","月",EOMONTH(AH7,1))</f>
        <v>月</v>
      </c>
      <c r="AL7" s="465"/>
      <c r="AM7" s="466"/>
    </row>
    <row r="8" spans="1:39" ht="27.95" customHeight="1" x14ac:dyDescent="0.15">
      <c r="A8" s="28"/>
      <c r="B8" s="29" t="s">
        <v>536</v>
      </c>
      <c r="C8" s="30"/>
      <c r="D8" s="449" t="s">
        <v>537</v>
      </c>
      <c r="E8" s="462"/>
      <c r="F8" s="463"/>
      <c r="G8" s="449" t="s">
        <v>537</v>
      </c>
      <c r="H8" s="462"/>
      <c r="I8" s="463"/>
      <c r="J8" s="449" t="s">
        <v>537</v>
      </c>
      <c r="K8" s="462"/>
      <c r="L8" s="463"/>
      <c r="M8" s="449" t="s">
        <v>537</v>
      </c>
      <c r="N8" s="462"/>
      <c r="O8" s="463"/>
      <c r="P8" s="449" t="s">
        <v>537</v>
      </c>
      <c r="Q8" s="462"/>
      <c r="R8" s="463"/>
      <c r="S8" s="449" t="s">
        <v>537</v>
      </c>
      <c r="T8" s="462"/>
      <c r="U8" s="463"/>
      <c r="V8" s="449" t="s">
        <v>537</v>
      </c>
      <c r="W8" s="462"/>
      <c r="X8" s="463"/>
      <c r="Y8" s="449" t="s">
        <v>537</v>
      </c>
      <c r="Z8" s="462"/>
      <c r="AA8" s="463"/>
      <c r="AB8" s="449" t="s">
        <v>537</v>
      </c>
      <c r="AC8" s="462"/>
      <c r="AD8" s="463"/>
      <c r="AE8" s="449" t="s">
        <v>537</v>
      </c>
      <c r="AF8" s="462"/>
      <c r="AG8" s="463"/>
      <c r="AH8" s="449" t="s">
        <v>537</v>
      </c>
      <c r="AI8" s="462"/>
      <c r="AJ8" s="463"/>
      <c r="AK8" s="449" t="s">
        <v>537</v>
      </c>
      <c r="AL8" s="462"/>
      <c r="AM8" s="463"/>
    </row>
    <row r="9" spans="1:39" ht="27.95" customHeight="1" x14ac:dyDescent="0.15">
      <c r="A9" s="31"/>
      <c r="B9" s="32"/>
      <c r="C9" s="33"/>
      <c r="D9" s="34"/>
      <c r="E9" s="35"/>
      <c r="F9" s="36"/>
      <c r="G9" s="34"/>
      <c r="H9" s="35"/>
      <c r="I9" s="36"/>
      <c r="J9" s="34"/>
      <c r="K9" s="35"/>
      <c r="L9" s="36"/>
      <c r="M9" s="34"/>
      <c r="N9" s="35"/>
      <c r="O9" s="36"/>
      <c r="P9" s="34"/>
      <c r="Q9" s="35"/>
      <c r="R9" s="36"/>
      <c r="S9" s="34"/>
      <c r="T9" s="35"/>
      <c r="U9" s="36"/>
      <c r="V9" s="34"/>
      <c r="W9" s="35"/>
      <c r="X9" s="36"/>
      <c r="Y9" s="34"/>
      <c r="Z9" s="35"/>
      <c r="AA9" s="36"/>
      <c r="AB9" s="34"/>
      <c r="AC9" s="35"/>
      <c r="AD9" s="36"/>
      <c r="AE9" s="34"/>
      <c r="AF9" s="35"/>
      <c r="AG9" s="36"/>
      <c r="AH9" s="34"/>
      <c r="AI9" s="35"/>
      <c r="AJ9" s="36"/>
      <c r="AK9" s="34"/>
      <c r="AL9" s="35"/>
      <c r="AM9" s="36"/>
    </row>
    <row r="10" spans="1:39" ht="27.95" customHeight="1" x14ac:dyDescent="0.15">
      <c r="A10" s="456" t="s">
        <v>538</v>
      </c>
      <c r="B10" s="457"/>
      <c r="C10" s="458"/>
      <c r="D10" s="34"/>
      <c r="E10" s="35"/>
      <c r="F10" s="36"/>
      <c r="G10" s="34"/>
      <c r="H10" s="35"/>
      <c r="I10" s="36"/>
      <c r="J10" s="34"/>
      <c r="K10" s="35"/>
      <c r="L10" s="36"/>
      <c r="M10" s="34"/>
      <c r="N10" s="35"/>
      <c r="O10" s="36"/>
      <c r="P10" s="34"/>
      <c r="Q10" s="35"/>
      <c r="R10" s="36"/>
      <c r="S10" s="34"/>
      <c r="T10" s="35"/>
      <c r="U10" s="36"/>
      <c r="V10" s="34"/>
      <c r="W10" s="35"/>
      <c r="X10" s="36"/>
      <c r="Y10" s="34"/>
      <c r="Z10" s="35"/>
      <c r="AA10" s="36"/>
      <c r="AB10" s="34"/>
      <c r="AC10" s="35"/>
      <c r="AD10" s="36"/>
      <c r="AE10" s="34"/>
      <c r="AF10" s="35"/>
      <c r="AG10" s="36"/>
      <c r="AH10" s="34"/>
      <c r="AI10" s="35"/>
      <c r="AJ10" s="36"/>
      <c r="AK10" s="34"/>
      <c r="AL10" s="35"/>
      <c r="AM10" s="36"/>
    </row>
    <row r="11" spans="1:39" ht="27.95" customHeight="1" x14ac:dyDescent="0.15">
      <c r="A11" s="31"/>
      <c r="B11" s="32"/>
      <c r="C11" s="33"/>
      <c r="D11" s="34"/>
      <c r="E11" s="35"/>
      <c r="F11" s="36"/>
      <c r="G11" s="34"/>
      <c r="H11" s="35"/>
      <c r="I11" s="36"/>
      <c r="J11" s="34"/>
      <c r="K11" s="35"/>
      <c r="L11" s="36"/>
      <c r="M11" s="34"/>
      <c r="N11" s="35"/>
      <c r="O11" s="36"/>
      <c r="P11" s="34"/>
      <c r="Q11" s="35"/>
      <c r="R11" s="36"/>
      <c r="S11" s="34"/>
      <c r="T11" s="35"/>
      <c r="U11" s="36"/>
      <c r="V11" s="34"/>
      <c r="W11" s="35"/>
      <c r="X11" s="36"/>
      <c r="Y11" s="34"/>
      <c r="Z11" s="35"/>
      <c r="AA11" s="36"/>
      <c r="AB11" s="34"/>
      <c r="AC11" s="35"/>
      <c r="AD11" s="36"/>
      <c r="AE11" s="34"/>
      <c r="AF11" s="35"/>
      <c r="AG11" s="36"/>
      <c r="AH11" s="34"/>
      <c r="AI11" s="35"/>
      <c r="AJ11" s="36"/>
      <c r="AK11" s="34"/>
      <c r="AL11" s="35"/>
      <c r="AM11" s="36"/>
    </row>
    <row r="12" spans="1:39" ht="27.95" customHeight="1" x14ac:dyDescent="0.15">
      <c r="A12" s="456" t="s">
        <v>539</v>
      </c>
      <c r="B12" s="457"/>
      <c r="C12" s="458"/>
      <c r="D12" s="34"/>
      <c r="E12" s="35"/>
      <c r="F12" s="36"/>
      <c r="G12" s="34"/>
      <c r="H12" s="35"/>
      <c r="I12" s="36"/>
      <c r="J12" s="34"/>
      <c r="K12" s="35"/>
      <c r="L12" s="36"/>
      <c r="M12" s="34"/>
      <c r="N12" s="35"/>
      <c r="O12" s="36"/>
      <c r="P12" s="34"/>
      <c r="Q12" s="35"/>
      <c r="R12" s="36"/>
      <c r="S12" s="34"/>
      <c r="T12" s="35"/>
      <c r="U12" s="36"/>
      <c r="V12" s="34"/>
      <c r="W12" s="35"/>
      <c r="X12" s="36"/>
      <c r="Y12" s="34"/>
      <c r="Z12" s="35"/>
      <c r="AA12" s="36"/>
      <c r="AB12" s="34"/>
      <c r="AC12" s="35"/>
      <c r="AD12" s="36"/>
      <c r="AE12" s="34"/>
      <c r="AF12" s="35"/>
      <c r="AG12" s="36"/>
      <c r="AH12" s="34"/>
      <c r="AI12" s="35"/>
      <c r="AJ12" s="36"/>
      <c r="AK12" s="34"/>
      <c r="AL12" s="35"/>
      <c r="AM12" s="36"/>
    </row>
    <row r="13" spans="1:39" ht="27.95" customHeight="1" x14ac:dyDescent="0.15">
      <c r="A13" s="31"/>
      <c r="B13" s="32"/>
      <c r="C13" s="33"/>
      <c r="D13" s="34"/>
      <c r="E13" s="35"/>
      <c r="F13" s="36"/>
      <c r="G13" s="34"/>
      <c r="H13" s="35"/>
      <c r="I13" s="36"/>
      <c r="J13" s="34"/>
      <c r="K13" s="35"/>
      <c r="L13" s="36"/>
      <c r="M13" s="34"/>
      <c r="N13" s="35"/>
      <c r="O13" s="36"/>
      <c r="P13" s="34"/>
      <c r="Q13" s="35"/>
      <c r="R13" s="36"/>
      <c r="S13" s="34"/>
      <c r="T13" s="35"/>
      <c r="U13" s="36"/>
      <c r="V13" s="34"/>
      <c r="W13" s="35"/>
      <c r="X13" s="36"/>
      <c r="Y13" s="34"/>
      <c r="Z13" s="35"/>
      <c r="AA13" s="36"/>
      <c r="AB13" s="34"/>
      <c r="AC13" s="35"/>
      <c r="AD13" s="36"/>
      <c r="AE13" s="34"/>
      <c r="AF13" s="35"/>
      <c r="AG13" s="36"/>
      <c r="AH13" s="34"/>
      <c r="AI13" s="35"/>
      <c r="AJ13" s="36"/>
      <c r="AK13" s="34"/>
      <c r="AL13" s="35"/>
      <c r="AM13" s="36"/>
    </row>
    <row r="14" spans="1:39" ht="27.95" customHeight="1" x14ac:dyDescent="0.15">
      <c r="A14" s="456" t="s">
        <v>540</v>
      </c>
      <c r="B14" s="457"/>
      <c r="C14" s="458"/>
      <c r="D14" s="34"/>
      <c r="E14" s="35"/>
      <c r="F14" s="36"/>
      <c r="G14" s="34"/>
      <c r="H14" s="35"/>
      <c r="I14" s="36"/>
      <c r="J14" s="34"/>
      <c r="K14" s="35"/>
      <c r="L14" s="36"/>
      <c r="M14" s="34"/>
      <c r="N14" s="35"/>
      <c r="O14" s="36"/>
      <c r="P14" s="34"/>
      <c r="Q14" s="35"/>
      <c r="R14" s="36"/>
      <c r="S14" s="34"/>
      <c r="T14" s="35"/>
      <c r="U14" s="36"/>
      <c r="V14" s="34"/>
      <c r="W14" s="35"/>
      <c r="X14" s="36"/>
      <c r="Y14" s="34"/>
      <c r="Z14" s="35"/>
      <c r="AA14" s="36"/>
      <c r="AB14" s="34"/>
      <c r="AC14" s="35"/>
      <c r="AD14" s="36"/>
      <c r="AE14" s="34"/>
      <c r="AF14" s="35"/>
      <c r="AG14" s="36"/>
      <c r="AH14" s="34"/>
      <c r="AI14" s="35"/>
      <c r="AJ14" s="36"/>
      <c r="AK14" s="34"/>
      <c r="AL14" s="35"/>
      <c r="AM14" s="36"/>
    </row>
    <row r="15" spans="1:39" ht="27.95" customHeight="1" x14ac:dyDescent="0.15">
      <c r="A15" s="31"/>
      <c r="B15" s="32"/>
      <c r="C15" s="33"/>
      <c r="D15" s="34"/>
      <c r="E15" s="35"/>
      <c r="F15" s="36"/>
      <c r="G15" s="34"/>
      <c r="H15" s="35"/>
      <c r="I15" s="36"/>
      <c r="J15" s="34"/>
      <c r="K15" s="35"/>
      <c r="L15" s="36"/>
      <c r="M15" s="34"/>
      <c r="N15" s="35"/>
      <c r="O15" s="36"/>
      <c r="P15" s="34"/>
      <c r="Q15" s="35"/>
      <c r="R15" s="36"/>
      <c r="S15" s="34"/>
      <c r="T15" s="35"/>
      <c r="U15" s="36"/>
      <c r="V15" s="34"/>
      <c r="W15" s="35"/>
      <c r="X15" s="36"/>
      <c r="Y15" s="34"/>
      <c r="Z15" s="35"/>
      <c r="AA15" s="36"/>
      <c r="AB15" s="34"/>
      <c r="AC15" s="35"/>
      <c r="AD15" s="36"/>
      <c r="AE15" s="34"/>
      <c r="AF15" s="35"/>
      <c r="AG15" s="36"/>
      <c r="AH15" s="34"/>
      <c r="AI15" s="35"/>
      <c r="AJ15" s="36"/>
      <c r="AK15" s="34"/>
      <c r="AL15" s="35"/>
      <c r="AM15" s="36"/>
    </row>
    <row r="16" spans="1:39" ht="27.95" customHeight="1" x14ac:dyDescent="0.15">
      <c r="A16" s="31"/>
      <c r="B16" s="32"/>
      <c r="C16" s="33"/>
      <c r="D16" s="34"/>
      <c r="E16" s="35"/>
      <c r="F16" s="36"/>
      <c r="G16" s="34"/>
      <c r="H16" s="35"/>
      <c r="I16" s="36"/>
      <c r="J16" s="34"/>
      <c r="K16" s="35"/>
      <c r="L16" s="36"/>
      <c r="M16" s="34"/>
      <c r="N16" s="35"/>
      <c r="O16" s="36"/>
      <c r="P16" s="34"/>
      <c r="Q16" s="35"/>
      <c r="R16" s="36"/>
      <c r="S16" s="34"/>
      <c r="T16" s="35"/>
      <c r="U16" s="36"/>
      <c r="V16" s="34"/>
      <c r="W16" s="35"/>
      <c r="X16" s="36"/>
      <c r="Y16" s="34"/>
      <c r="Z16" s="35"/>
      <c r="AA16" s="36"/>
      <c r="AB16" s="34"/>
      <c r="AC16" s="35"/>
      <c r="AD16" s="36"/>
      <c r="AE16" s="34"/>
      <c r="AF16" s="35"/>
      <c r="AG16" s="36"/>
      <c r="AH16" s="34"/>
      <c r="AI16" s="35"/>
      <c r="AJ16" s="36"/>
      <c r="AK16" s="34"/>
      <c r="AL16" s="35"/>
      <c r="AM16" s="36"/>
    </row>
    <row r="17" spans="1:39" ht="27.95" customHeight="1" x14ac:dyDescent="0.15">
      <c r="A17" s="31"/>
      <c r="B17" s="32"/>
      <c r="C17" s="33"/>
      <c r="D17" s="34"/>
      <c r="E17" s="35"/>
      <c r="F17" s="36"/>
      <c r="G17" s="34"/>
      <c r="H17" s="35"/>
      <c r="I17" s="36"/>
      <c r="J17" s="34"/>
      <c r="K17" s="35"/>
      <c r="L17" s="36"/>
      <c r="M17" s="34"/>
      <c r="N17" s="35"/>
      <c r="O17" s="36"/>
      <c r="P17" s="34"/>
      <c r="Q17" s="35"/>
      <c r="R17" s="36"/>
      <c r="S17" s="34"/>
      <c r="T17" s="35"/>
      <c r="U17" s="36"/>
      <c r="V17" s="34"/>
      <c r="W17" s="35"/>
      <c r="X17" s="36"/>
      <c r="Y17" s="34"/>
      <c r="Z17" s="35"/>
      <c r="AA17" s="36"/>
      <c r="AB17" s="34"/>
      <c r="AC17" s="35"/>
      <c r="AD17" s="36"/>
      <c r="AE17" s="34"/>
      <c r="AF17" s="35"/>
      <c r="AG17" s="36"/>
      <c r="AH17" s="34"/>
      <c r="AI17" s="35"/>
      <c r="AJ17" s="36"/>
      <c r="AK17" s="34"/>
      <c r="AL17" s="35"/>
      <c r="AM17" s="36"/>
    </row>
    <row r="18" spans="1:39" ht="27.95" customHeight="1" x14ac:dyDescent="0.15">
      <c r="A18" s="31"/>
      <c r="B18" s="32"/>
      <c r="C18" s="33"/>
      <c r="D18" s="34"/>
      <c r="E18" s="35"/>
      <c r="F18" s="36"/>
      <c r="G18" s="34"/>
      <c r="H18" s="35"/>
      <c r="I18" s="36"/>
      <c r="J18" s="34"/>
      <c r="K18" s="35"/>
      <c r="L18" s="36"/>
      <c r="M18" s="34"/>
      <c r="N18" s="35"/>
      <c r="O18" s="36"/>
      <c r="P18" s="34"/>
      <c r="Q18" s="35"/>
      <c r="R18" s="36"/>
      <c r="S18" s="34"/>
      <c r="T18" s="35"/>
      <c r="U18" s="36"/>
      <c r="V18" s="34"/>
      <c r="W18" s="35"/>
      <c r="X18" s="36"/>
      <c r="Y18" s="34"/>
      <c r="Z18" s="35"/>
      <c r="AA18" s="36"/>
      <c r="AB18" s="34"/>
      <c r="AC18" s="35"/>
      <c r="AD18" s="36"/>
      <c r="AE18" s="34"/>
      <c r="AF18" s="35"/>
      <c r="AG18" s="36"/>
      <c r="AH18" s="34"/>
      <c r="AI18" s="35"/>
      <c r="AJ18" s="36"/>
      <c r="AK18" s="37"/>
      <c r="AL18" s="9"/>
      <c r="AM18" s="38"/>
    </row>
    <row r="19" spans="1:39" ht="27.95" customHeight="1" x14ac:dyDescent="0.15">
      <c r="A19" s="31"/>
      <c r="B19" s="32"/>
      <c r="C19" s="33"/>
      <c r="D19" s="34"/>
      <c r="E19" s="35"/>
      <c r="F19" s="36"/>
      <c r="G19" s="34"/>
      <c r="H19" s="35"/>
      <c r="I19" s="36"/>
      <c r="J19" s="34"/>
      <c r="K19" s="35"/>
      <c r="L19" s="36"/>
      <c r="M19" s="34"/>
      <c r="N19" s="35"/>
      <c r="O19" s="36"/>
      <c r="P19" s="34"/>
      <c r="Q19" s="35"/>
      <c r="R19" s="36"/>
      <c r="S19" s="34"/>
      <c r="T19" s="35"/>
      <c r="U19" s="36"/>
      <c r="V19" s="34"/>
      <c r="W19" s="35"/>
      <c r="X19" s="36"/>
      <c r="Y19" s="34"/>
      <c r="Z19" s="35"/>
      <c r="AA19" s="36"/>
      <c r="AB19" s="34"/>
      <c r="AC19" s="35"/>
      <c r="AD19" s="36"/>
      <c r="AE19" s="34"/>
      <c r="AF19" s="35"/>
      <c r="AG19" s="36"/>
      <c r="AH19" s="34"/>
      <c r="AI19" s="35"/>
      <c r="AJ19" s="36"/>
      <c r="AK19" s="34"/>
      <c r="AL19" s="35"/>
      <c r="AM19" s="36"/>
    </row>
    <row r="20" spans="1:39" ht="27.95" customHeight="1" x14ac:dyDescent="0.15">
      <c r="A20" s="31"/>
      <c r="B20" s="32"/>
      <c r="C20" s="33"/>
      <c r="D20" s="34"/>
      <c r="E20" s="35"/>
      <c r="F20" s="36"/>
      <c r="G20" s="34"/>
      <c r="H20" s="35"/>
      <c r="I20" s="36"/>
      <c r="J20" s="34"/>
      <c r="K20" s="35"/>
      <c r="L20" s="36"/>
      <c r="M20" s="34"/>
      <c r="N20" s="35"/>
      <c r="O20" s="36"/>
      <c r="P20" s="34"/>
      <c r="Q20" s="35"/>
      <c r="R20" s="36"/>
      <c r="S20" s="34"/>
      <c r="T20" s="35"/>
      <c r="U20" s="36"/>
      <c r="V20" s="34"/>
      <c r="W20" s="35"/>
      <c r="X20" s="36"/>
      <c r="Y20" s="34"/>
      <c r="Z20" s="35"/>
      <c r="AA20" s="36"/>
      <c r="AB20" s="34"/>
      <c r="AC20" s="35"/>
      <c r="AD20" s="36"/>
      <c r="AE20" s="34"/>
      <c r="AF20" s="35"/>
      <c r="AG20" s="36"/>
      <c r="AH20" s="34"/>
      <c r="AI20" s="35"/>
      <c r="AJ20" s="36"/>
      <c r="AK20" s="34"/>
      <c r="AL20" s="35"/>
      <c r="AM20" s="36"/>
    </row>
    <row r="21" spans="1:39" ht="27.95" customHeight="1" x14ac:dyDescent="0.15">
      <c r="A21" s="459" t="s">
        <v>541</v>
      </c>
      <c r="B21" s="460"/>
      <c r="C21" s="461"/>
      <c r="D21" s="451"/>
      <c r="E21" s="452"/>
      <c r="F21" s="39" t="s">
        <v>542</v>
      </c>
      <c r="G21" s="451"/>
      <c r="H21" s="452"/>
      <c r="I21" s="39" t="s">
        <v>542</v>
      </c>
      <c r="J21" s="451"/>
      <c r="K21" s="452"/>
      <c r="L21" s="39" t="s">
        <v>542</v>
      </c>
      <c r="M21" s="451"/>
      <c r="N21" s="452"/>
      <c r="O21" s="39" t="s">
        <v>542</v>
      </c>
      <c r="P21" s="451"/>
      <c r="Q21" s="452"/>
      <c r="R21" s="39" t="s">
        <v>542</v>
      </c>
      <c r="S21" s="451"/>
      <c r="T21" s="452"/>
      <c r="U21" s="39" t="s">
        <v>542</v>
      </c>
      <c r="V21" s="451"/>
      <c r="W21" s="452"/>
      <c r="X21" s="39" t="s">
        <v>542</v>
      </c>
      <c r="Y21" s="451"/>
      <c r="Z21" s="452"/>
      <c r="AA21" s="39" t="s">
        <v>542</v>
      </c>
      <c r="AB21" s="451"/>
      <c r="AC21" s="452"/>
      <c r="AD21" s="39" t="s">
        <v>542</v>
      </c>
      <c r="AE21" s="451"/>
      <c r="AF21" s="452"/>
      <c r="AG21" s="39" t="s">
        <v>542</v>
      </c>
      <c r="AH21" s="451"/>
      <c r="AI21" s="452"/>
      <c r="AJ21" s="39" t="s">
        <v>542</v>
      </c>
      <c r="AK21" s="451"/>
      <c r="AL21" s="452"/>
      <c r="AM21" s="39" t="s">
        <v>542</v>
      </c>
    </row>
    <row r="22" spans="1:39" ht="27.95" customHeight="1" x14ac:dyDescent="0.15">
      <c r="A22" s="453" t="s">
        <v>543</v>
      </c>
      <c r="B22" s="454"/>
      <c r="C22" s="455"/>
      <c r="D22" s="447"/>
      <c r="E22" s="448"/>
      <c r="F22" s="349" t="s">
        <v>542</v>
      </c>
      <c r="G22" s="447"/>
      <c r="H22" s="448"/>
      <c r="I22" s="349" t="s">
        <v>542</v>
      </c>
      <c r="J22" s="447"/>
      <c r="K22" s="448"/>
      <c r="L22" s="349" t="s">
        <v>542</v>
      </c>
      <c r="M22" s="447"/>
      <c r="N22" s="448"/>
      <c r="O22" s="349" t="s">
        <v>542</v>
      </c>
      <c r="P22" s="447"/>
      <c r="Q22" s="448"/>
      <c r="R22" s="349" t="s">
        <v>542</v>
      </c>
      <c r="S22" s="447"/>
      <c r="T22" s="448"/>
      <c r="U22" s="349" t="s">
        <v>542</v>
      </c>
      <c r="V22" s="447"/>
      <c r="W22" s="448"/>
      <c r="X22" s="349" t="s">
        <v>542</v>
      </c>
      <c r="Y22" s="447"/>
      <c r="Z22" s="448"/>
      <c r="AA22" s="349" t="s">
        <v>542</v>
      </c>
      <c r="AB22" s="447"/>
      <c r="AC22" s="448"/>
      <c r="AD22" s="349" t="s">
        <v>542</v>
      </c>
      <c r="AE22" s="447"/>
      <c r="AF22" s="448"/>
      <c r="AG22" s="349" t="s">
        <v>542</v>
      </c>
      <c r="AH22" s="447"/>
      <c r="AI22" s="448"/>
      <c r="AJ22" s="349" t="s">
        <v>542</v>
      </c>
      <c r="AK22" s="447"/>
      <c r="AL22" s="448"/>
      <c r="AM22" s="349" t="s">
        <v>542</v>
      </c>
    </row>
    <row r="23" spans="1:39" ht="27.95" customHeight="1" x14ac:dyDescent="0.15">
      <c r="A23" s="31"/>
      <c r="B23" s="32" t="s">
        <v>544</v>
      </c>
      <c r="C23" s="33"/>
      <c r="D23" s="449"/>
      <c r="E23" s="450"/>
      <c r="F23" s="33" t="s">
        <v>242</v>
      </c>
      <c r="G23" s="449"/>
      <c r="H23" s="450"/>
      <c r="I23" s="33" t="s">
        <v>242</v>
      </c>
      <c r="J23" s="449"/>
      <c r="K23" s="450"/>
      <c r="L23" s="33" t="s">
        <v>242</v>
      </c>
      <c r="M23" s="449"/>
      <c r="N23" s="450"/>
      <c r="O23" s="33" t="s">
        <v>242</v>
      </c>
      <c r="P23" s="449"/>
      <c r="Q23" s="450"/>
      <c r="R23" s="33" t="s">
        <v>242</v>
      </c>
      <c r="S23" s="449"/>
      <c r="T23" s="450"/>
      <c r="U23" s="33" t="s">
        <v>242</v>
      </c>
      <c r="V23" s="449"/>
      <c r="W23" s="450"/>
      <c r="X23" s="33" t="s">
        <v>242</v>
      </c>
      <c r="Y23" s="449"/>
      <c r="Z23" s="450"/>
      <c r="AA23" s="33" t="s">
        <v>242</v>
      </c>
      <c r="AB23" s="449"/>
      <c r="AC23" s="450"/>
      <c r="AD23" s="33" t="s">
        <v>242</v>
      </c>
      <c r="AE23" s="449"/>
      <c r="AF23" s="450"/>
      <c r="AG23" s="33" t="s">
        <v>242</v>
      </c>
      <c r="AH23" s="449"/>
      <c r="AI23" s="450"/>
      <c r="AJ23" s="33" t="s">
        <v>242</v>
      </c>
      <c r="AK23" s="449"/>
      <c r="AL23" s="450"/>
      <c r="AM23" s="33" t="s">
        <v>242</v>
      </c>
    </row>
    <row r="24" spans="1:39" ht="27.95" customHeight="1" x14ac:dyDescent="0.15">
      <c r="A24" s="9"/>
      <c r="B24" s="9"/>
      <c r="C24" s="9"/>
      <c r="D24" s="9"/>
      <c r="E24" s="9"/>
      <c r="F24" s="9"/>
      <c r="G24" s="9"/>
      <c r="H24" s="9"/>
      <c r="I24" s="441" t="s">
        <v>345</v>
      </c>
      <c r="J24" s="442"/>
      <c r="K24" s="442"/>
      <c r="L24" s="442"/>
      <c r="M24" s="442"/>
      <c r="N24" s="442"/>
      <c r="O24" s="9"/>
      <c r="P24" s="9"/>
      <c r="Q24" s="9"/>
      <c r="R24" s="9"/>
      <c r="S24" s="9"/>
      <c r="T24" s="9"/>
      <c r="U24" s="9"/>
      <c r="V24" s="9"/>
      <c r="W24" s="9"/>
      <c r="X24" s="9"/>
      <c r="Y24" s="9"/>
      <c r="Z24" s="9"/>
      <c r="AA24" s="9"/>
      <c r="AB24" s="443" t="s">
        <v>545</v>
      </c>
      <c r="AC24" s="444"/>
      <c r="AD24" s="9"/>
      <c r="AE24" s="40"/>
      <c r="AF24" s="41"/>
      <c r="AG24" s="9"/>
      <c r="AH24" s="9"/>
      <c r="AI24" s="9"/>
      <c r="AJ24" s="9"/>
      <c r="AK24" s="9"/>
      <c r="AL24" s="9"/>
      <c r="AM24" s="9"/>
    </row>
    <row r="25" spans="1:39" ht="27.95" customHeight="1" x14ac:dyDescent="0.15">
      <c r="A25" s="253" t="str">
        <f>IF(A28=0,"　（　発　注　者　）","")</f>
        <v/>
      </c>
      <c r="B25" s="9"/>
      <c r="C25" s="9"/>
      <c r="D25" s="9"/>
      <c r="E25" s="9"/>
      <c r="F25" s="9"/>
      <c r="G25" s="9"/>
      <c r="H25" s="9"/>
      <c r="I25" s="9"/>
      <c r="J25" s="9"/>
      <c r="K25" s="9"/>
      <c r="L25" s="9"/>
      <c r="M25" s="9"/>
      <c r="N25" s="9"/>
      <c r="O25" s="9"/>
      <c r="P25" s="9"/>
      <c r="Q25" s="9"/>
      <c r="R25" s="9"/>
      <c r="S25" s="9"/>
      <c r="T25" s="9"/>
      <c r="U25" s="9"/>
      <c r="V25" s="9"/>
      <c r="W25" s="9"/>
      <c r="X25" s="9"/>
      <c r="Y25" s="9"/>
      <c r="Z25" s="9"/>
      <c r="AA25" s="9"/>
      <c r="AB25" s="253" t="str">
        <f>IF(AE25=0,"（住　　所）","")</f>
        <v>（住　　所）</v>
      </c>
      <c r="AC25" s="255"/>
      <c r="AD25" s="10"/>
      <c r="AE25" s="445">
        <v>0</v>
      </c>
      <c r="AF25" s="445"/>
      <c r="AG25" s="445"/>
      <c r="AH25" s="445"/>
      <c r="AI25" s="445"/>
      <c r="AJ25" s="445"/>
      <c r="AK25" s="445"/>
      <c r="AL25" s="445"/>
      <c r="AM25" s="445"/>
    </row>
    <row r="26" spans="1:39" ht="27.95" customHeight="1" x14ac:dyDescent="0.15">
      <c r="A26" s="318" t="s">
        <v>429</v>
      </c>
      <c r="B26" s="9"/>
      <c r="C26" s="9"/>
      <c r="D26" s="9"/>
      <c r="E26" s="9"/>
      <c r="F26" s="9"/>
      <c r="G26" s="9"/>
      <c r="H26" s="9"/>
      <c r="I26" s="9"/>
      <c r="J26" s="9"/>
      <c r="K26" s="9"/>
      <c r="L26" s="9"/>
      <c r="M26" s="9"/>
      <c r="N26" s="9"/>
      <c r="O26" s="9"/>
      <c r="P26" s="9"/>
      <c r="Q26" s="9"/>
      <c r="R26" s="9"/>
      <c r="S26" s="9"/>
      <c r="T26" s="9"/>
      <c r="U26" s="9"/>
      <c r="V26" s="9"/>
      <c r="W26" s="9"/>
      <c r="X26" s="9"/>
      <c r="Y26" s="9"/>
      <c r="Z26" s="9"/>
      <c r="AA26" s="9"/>
      <c r="AB26" s="253"/>
      <c r="AC26" s="255"/>
      <c r="AD26" s="10"/>
      <c r="AE26" s="445"/>
      <c r="AF26" s="445"/>
      <c r="AG26" s="445"/>
      <c r="AH26" s="445"/>
      <c r="AI26" s="445"/>
      <c r="AJ26" s="445"/>
      <c r="AK26" s="445"/>
      <c r="AL26" s="445"/>
      <c r="AM26" s="445"/>
    </row>
    <row r="27" spans="1:39" ht="27.95" customHeight="1" x14ac:dyDescent="0.15">
      <c r="A27" s="253"/>
      <c r="B27" s="9"/>
      <c r="C27" s="9"/>
      <c r="D27" s="9"/>
      <c r="E27" s="9"/>
      <c r="F27" s="9"/>
      <c r="G27" s="9"/>
      <c r="H27" s="9"/>
      <c r="I27" s="9"/>
      <c r="J27" s="40"/>
      <c r="K27" s="9"/>
      <c r="L27" s="9"/>
      <c r="M27" s="9"/>
      <c r="N27" s="9"/>
      <c r="O27" s="9"/>
      <c r="P27" s="9"/>
      <c r="Q27" s="9"/>
      <c r="R27" s="9"/>
      <c r="S27" s="9"/>
      <c r="T27" s="9"/>
      <c r="U27" s="9"/>
      <c r="V27" s="9"/>
      <c r="W27" s="9"/>
      <c r="X27" s="9"/>
      <c r="Y27" s="9"/>
      <c r="Z27" s="9"/>
      <c r="AA27" s="9"/>
      <c r="AB27" s="253"/>
      <c r="AC27" s="255"/>
      <c r="AD27" s="10"/>
      <c r="AE27" s="446">
        <v>0</v>
      </c>
      <c r="AF27" s="446"/>
      <c r="AG27" s="446"/>
      <c r="AH27" s="446"/>
      <c r="AI27" s="446"/>
      <c r="AJ27" s="446"/>
      <c r="AK27" s="446"/>
      <c r="AL27" s="446"/>
      <c r="AM27" s="446"/>
    </row>
    <row r="28" spans="1:39" ht="27.95" customHeight="1" x14ac:dyDescent="0.15">
      <c r="A28" s="254" t="s">
        <v>546</v>
      </c>
      <c r="B28" s="9"/>
      <c r="C28" s="9"/>
      <c r="D28" s="9"/>
      <c r="E28" s="9"/>
      <c r="F28" s="9"/>
      <c r="G28" s="9"/>
      <c r="H28" s="9"/>
      <c r="I28" s="9"/>
      <c r="J28" s="9"/>
      <c r="K28" s="9"/>
      <c r="L28" s="9"/>
      <c r="M28" s="9"/>
      <c r="N28" s="9"/>
      <c r="O28" s="9"/>
      <c r="P28" s="9"/>
      <c r="Q28" s="9"/>
      <c r="R28" s="9"/>
      <c r="S28" s="9"/>
      <c r="T28" s="9"/>
      <c r="U28" s="9"/>
      <c r="V28" s="9"/>
      <c r="W28" s="9"/>
      <c r="X28" s="9"/>
      <c r="Y28" s="9"/>
      <c r="Z28" s="9"/>
      <c r="AA28" s="9"/>
      <c r="AB28" s="253"/>
      <c r="AC28" s="255"/>
      <c r="AD28" s="10"/>
      <c r="AE28" s="446">
        <v>0</v>
      </c>
      <c r="AF28" s="446"/>
      <c r="AG28" s="446"/>
      <c r="AH28" s="446"/>
      <c r="AI28" s="446"/>
      <c r="AJ28" s="446"/>
      <c r="AK28" s="446"/>
      <c r="AL28" s="446"/>
      <c r="AM28" s="446"/>
    </row>
    <row r="29" spans="1:39" ht="27.95" customHeight="1" x14ac:dyDescent="0.15">
      <c r="A29" s="438" t="s">
        <v>547</v>
      </c>
      <c r="B29" s="438"/>
      <c r="C29" s="438"/>
      <c r="D29" s="438"/>
      <c r="E29" s="438"/>
      <c r="F29" s="9" t="s">
        <v>233</v>
      </c>
      <c r="G29" s="9"/>
      <c r="H29" s="9"/>
      <c r="AB29" s="253" t="str">
        <f>IF(AE29=0,"（氏　　名）","")</f>
        <v>（氏　　名）</v>
      </c>
      <c r="AC29" s="256"/>
      <c r="AE29" s="439">
        <v>0</v>
      </c>
      <c r="AF29" s="439"/>
      <c r="AG29" s="439"/>
      <c r="AH29" s="439"/>
      <c r="AI29" s="439"/>
      <c r="AJ29" s="9" t="s">
        <v>181</v>
      </c>
    </row>
    <row r="30" spans="1:39" ht="27.95" customHeight="1" x14ac:dyDescent="0.15">
      <c r="A30" s="9"/>
      <c r="B30" s="9"/>
      <c r="C30" s="9"/>
      <c r="D30" s="9"/>
      <c r="E30" s="40"/>
      <c r="F30" s="9"/>
      <c r="G30" s="9"/>
      <c r="H30" s="9"/>
      <c r="AB30" s="10" t="s">
        <v>178</v>
      </c>
      <c r="AC30" s="255"/>
      <c r="AD30" s="10"/>
      <c r="AE30" s="440"/>
      <c r="AF30" s="440"/>
      <c r="AG30" s="440"/>
      <c r="AH30" s="440"/>
      <c r="AI30" s="440"/>
      <c r="AJ30" s="9"/>
    </row>
    <row r="31" spans="1:39" ht="28.5" customHeight="1" x14ac:dyDescent="0.15">
      <c r="F31" s="42"/>
      <c r="G31" s="10"/>
      <c r="AB31" s="253" t="str">
        <f>IF(AE25=0,"（氏　　名）","")</f>
        <v>（氏　　名）</v>
      </c>
      <c r="AC31" s="256"/>
      <c r="AD31" s="10"/>
      <c r="AE31" s="438">
        <v>0</v>
      </c>
      <c r="AF31" s="438"/>
      <c r="AG31" s="438"/>
      <c r="AH31" s="438"/>
      <c r="AI31" s="438"/>
      <c r="AJ31" s="9" t="s">
        <v>181</v>
      </c>
    </row>
    <row r="32" spans="1:39" ht="28.5" customHeight="1" x14ac:dyDescent="0.15">
      <c r="G32" s="10"/>
      <c r="AC32" s="10"/>
      <c r="AE32" s="10"/>
      <c r="AF32" s="10"/>
      <c r="AG32" s="10"/>
    </row>
    <row r="33" spans="5:33" ht="28.5" customHeight="1" x14ac:dyDescent="0.15">
      <c r="E33" s="10"/>
      <c r="F33" s="10"/>
      <c r="AC33" s="10"/>
      <c r="AF33" s="42"/>
      <c r="AG33" s="10"/>
    </row>
    <row r="34" spans="5:33" ht="28.5" customHeight="1" x14ac:dyDescent="0.15">
      <c r="AC34" s="10"/>
      <c r="AD34" s="43"/>
    </row>
    <row r="35" spans="5:33" ht="14.25" x14ac:dyDescent="0.15">
      <c r="AC35" s="10"/>
      <c r="AG35" s="43"/>
    </row>
    <row r="36" spans="5:33" ht="14.25" x14ac:dyDescent="0.15">
      <c r="I36" s="10"/>
      <c r="J36" s="10"/>
      <c r="K36" s="10"/>
      <c r="L36" s="10"/>
      <c r="M36" s="10"/>
      <c r="AC36" s="10"/>
    </row>
    <row r="37" spans="5:33" ht="14.25" x14ac:dyDescent="0.15">
      <c r="I37" s="10"/>
      <c r="J37" s="10"/>
      <c r="K37" s="10"/>
      <c r="L37" s="10"/>
      <c r="M37" s="10"/>
    </row>
    <row r="38" spans="5:33" ht="14.25" x14ac:dyDescent="0.15">
      <c r="H38" s="10"/>
      <c r="I38" s="10"/>
      <c r="K38" s="10"/>
      <c r="L38" s="10"/>
      <c r="M38" s="10"/>
    </row>
    <row r="39" spans="5:33" ht="14.25" x14ac:dyDescent="0.15">
      <c r="H39" s="10"/>
      <c r="I39" s="10"/>
      <c r="J39" s="10"/>
      <c r="K39" s="10"/>
      <c r="L39" s="10"/>
      <c r="M39" s="10"/>
      <c r="AE39" s="44"/>
    </row>
    <row r="40" spans="5:33" ht="14.25" x14ac:dyDescent="0.15">
      <c r="H40" s="10"/>
      <c r="I40" s="10"/>
      <c r="J40" s="10"/>
      <c r="K40" s="10"/>
      <c r="L40" s="10"/>
      <c r="M40" s="10"/>
    </row>
    <row r="41" spans="5:33" ht="14.25" x14ac:dyDescent="0.15">
      <c r="H41" s="45"/>
      <c r="I41" s="10"/>
      <c r="J41" s="10"/>
      <c r="K41" s="10"/>
      <c r="L41" s="10"/>
      <c r="M41" s="10"/>
    </row>
    <row r="42" spans="5:33" ht="14.25" x14ac:dyDescent="0.15">
      <c r="I42" s="10"/>
      <c r="J42" s="10"/>
      <c r="K42" s="10"/>
      <c r="L42" s="10"/>
      <c r="M42" s="10"/>
    </row>
    <row r="43" spans="5:33" ht="14.25" x14ac:dyDescent="0.15">
      <c r="I43" s="10"/>
      <c r="J43" s="10"/>
      <c r="K43" s="10"/>
      <c r="L43" s="10"/>
      <c r="M43" s="10"/>
    </row>
    <row r="44" spans="5:33" ht="14.25" x14ac:dyDescent="0.15">
      <c r="F44" s="10"/>
      <c r="G44" s="10"/>
      <c r="H44" s="10"/>
    </row>
    <row r="45" spans="5:33" ht="14.25" x14ac:dyDescent="0.15">
      <c r="F45" s="10"/>
      <c r="G45" s="10"/>
      <c r="H45" s="10"/>
    </row>
    <row r="46" spans="5:33" ht="14.25" x14ac:dyDescent="0.15">
      <c r="F46" s="10"/>
      <c r="G46" s="10"/>
      <c r="H46" s="10"/>
    </row>
    <row r="47" spans="5:33" ht="14.25" x14ac:dyDescent="0.15">
      <c r="F47" s="10"/>
      <c r="G47" s="10"/>
      <c r="H47" s="10"/>
    </row>
    <row r="48" spans="5:33" ht="14.25" x14ac:dyDescent="0.15">
      <c r="F48" s="10"/>
      <c r="G48" s="10"/>
      <c r="H48" s="10"/>
    </row>
    <row r="49" spans="6:8" ht="14.25" x14ac:dyDescent="0.15">
      <c r="F49" s="10"/>
      <c r="G49" s="10"/>
      <c r="H49" s="10"/>
    </row>
    <row r="50" spans="6:8" ht="14.25" x14ac:dyDescent="0.15">
      <c r="F50" s="10"/>
      <c r="G50" s="10"/>
      <c r="H50" s="10"/>
    </row>
  </sheetData>
  <customSheetViews>
    <customSheetView guid="{13F42123-AF55-44CC-A9A8-BBBCF315987F}" scale="60" showPageBreaks="1" printArea="1" view="pageBreakPreview">
      <selection activeCell="AG5" sqref="AG5:AM5"/>
      <pageMargins left="0.39370078740157483" right="0.39370078740157483" top="0.6692913385826772" bottom="0.39370078740157483" header="0.51181102362204722" footer="0.51181102362204722"/>
      <printOptions horizontalCentered="1"/>
      <pageSetup paperSize="9" scale="66" firstPageNumber="0" orientation="landscape" r:id="rId1"/>
      <headerFooter alignWithMargins="0"/>
    </customSheetView>
    <customSheetView guid="{001DCE84-332C-421D-A468-8B2458000A74}" scale="60" showPageBreaks="1" printArea="1" view="pageBreakPreview">
      <selection activeCell="AG5" sqref="AG5:AM5"/>
      <pageMargins left="0.39370078740157483" right="0.39370078740157483" top="0.6692913385826772" bottom="0.39370078740157483" header="0.51181102362204722" footer="0.51181102362204722"/>
      <printOptions horizontalCentered="1"/>
      <pageSetup paperSize="9" scale="66" firstPageNumber="0" orientation="landscape" r:id="rId2"/>
      <headerFooter alignWithMargins="0"/>
    </customSheetView>
    <customSheetView guid="{DB6034AB-B9A5-4098-8138-2412AF3DB915}" scale="60" showPageBreaks="1" printArea="1" view="pageBreakPreview">
      <selection activeCell="AG5" sqref="AG5:AM5"/>
      <pageMargins left="0.39370078740157483" right="0.39370078740157483" top="0.6692913385826772" bottom="0.39370078740157483" header="0.51181102362204722" footer="0.51181102362204722"/>
      <printOptions horizontalCentered="1"/>
      <pageSetup paperSize="9" scale="66" firstPageNumber="0" orientation="landscape" r:id="rId3"/>
      <headerFooter alignWithMargins="0"/>
    </customSheetView>
  </customSheetViews>
  <mergeCells count="83">
    <mergeCell ref="V2:AM2"/>
    <mergeCell ref="V3:AM3"/>
    <mergeCell ref="S4:U5"/>
    <mergeCell ref="V4:W5"/>
    <mergeCell ref="X4:AD5"/>
    <mergeCell ref="AE4:AF4"/>
    <mergeCell ref="AG4:AM4"/>
    <mergeCell ref="AE5:AF5"/>
    <mergeCell ref="AG5:AM5"/>
    <mergeCell ref="AK7:AM7"/>
    <mergeCell ref="D7:F7"/>
    <mergeCell ref="G7:I7"/>
    <mergeCell ref="J7:L7"/>
    <mergeCell ref="M7:O7"/>
    <mergeCell ref="P7:R7"/>
    <mergeCell ref="S7:U7"/>
    <mergeCell ref="V7:X7"/>
    <mergeCell ref="Y7:AA7"/>
    <mergeCell ref="AB7:AD7"/>
    <mergeCell ref="AE7:AG7"/>
    <mergeCell ref="AH7:AJ7"/>
    <mergeCell ref="AH8:AJ8"/>
    <mergeCell ref="AK8:AM8"/>
    <mergeCell ref="D8:F8"/>
    <mergeCell ref="G8:I8"/>
    <mergeCell ref="J8:L8"/>
    <mergeCell ref="M8:O8"/>
    <mergeCell ref="P8:R8"/>
    <mergeCell ref="S8:U8"/>
    <mergeCell ref="G21:H21"/>
    <mergeCell ref="V8:X8"/>
    <mergeCell ref="Y8:AA8"/>
    <mergeCell ref="AB8:AD8"/>
    <mergeCell ref="AE8:AG8"/>
    <mergeCell ref="AB21:AC21"/>
    <mergeCell ref="AE21:AF21"/>
    <mergeCell ref="A10:C10"/>
    <mergeCell ref="A12:C12"/>
    <mergeCell ref="A14:C14"/>
    <mergeCell ref="A21:C21"/>
    <mergeCell ref="D21:E21"/>
    <mergeCell ref="AH21:AI21"/>
    <mergeCell ref="AK21:AL21"/>
    <mergeCell ref="A22:C22"/>
    <mergeCell ref="D22:E22"/>
    <mergeCell ref="G22:H22"/>
    <mergeCell ref="J22:K22"/>
    <mergeCell ref="M22:N22"/>
    <mergeCell ref="P22:Q22"/>
    <mergeCell ref="J21:K21"/>
    <mergeCell ref="M21:N21"/>
    <mergeCell ref="P21:Q21"/>
    <mergeCell ref="S21:T21"/>
    <mergeCell ref="V21:W21"/>
    <mergeCell ref="Y21:Z21"/>
    <mergeCell ref="AK22:AL22"/>
    <mergeCell ref="AE22:AF22"/>
    <mergeCell ref="D23:E23"/>
    <mergeCell ref="G23:H23"/>
    <mergeCell ref="J23:K23"/>
    <mergeCell ref="M23:N23"/>
    <mergeCell ref="P23:Q23"/>
    <mergeCell ref="S23:T23"/>
    <mergeCell ref="V23:W23"/>
    <mergeCell ref="Y23:Z23"/>
    <mergeCell ref="AB23:AC23"/>
    <mergeCell ref="S22:T22"/>
    <mergeCell ref="V22:W22"/>
    <mergeCell ref="Y22:Z22"/>
    <mergeCell ref="AB22:AC22"/>
    <mergeCell ref="AH22:AI22"/>
    <mergeCell ref="AE31:AI31"/>
    <mergeCell ref="AE23:AF23"/>
    <mergeCell ref="AH23:AI23"/>
    <mergeCell ref="AK23:AL23"/>
    <mergeCell ref="A29:E29"/>
    <mergeCell ref="AE29:AI29"/>
    <mergeCell ref="AE30:AI30"/>
    <mergeCell ref="I24:N24"/>
    <mergeCell ref="AB24:AC24"/>
    <mergeCell ref="AE25:AM26"/>
    <mergeCell ref="AE27:AM27"/>
    <mergeCell ref="AE28:AM28"/>
  </mergeCells>
  <phoneticPr fontId="74"/>
  <conditionalFormatting sqref="I24">
    <cfRule type="expression" dxfId="492" priority="1" stopIfTrue="1">
      <formula>AND(I24&gt;=43831,I24&lt;=46752,MONTH(I24)&gt;=10,DAY(I24)&gt;=10)</formula>
    </cfRule>
    <cfRule type="expression" dxfId="491" priority="2" stopIfTrue="1">
      <formula>AND(I24&gt;=43831,I24&lt;=46752,MONTH(I24)&gt;=10,DAY(I24)&lt;10)</formula>
    </cfRule>
    <cfRule type="expression" dxfId="490" priority="3" stopIfTrue="1">
      <formula>AND(I24&gt;=43831,I24&lt;=46752,MONTH(I24)&lt;10,DAY(I24)&gt;=10)</formula>
    </cfRule>
    <cfRule type="expression" dxfId="489" priority="4" stopIfTrue="1">
      <formula>AND(I24&gt;=43831,I24&lt;=46752,MONTH(I24)&lt;10,DAY(I24)&lt;10)</formula>
    </cfRule>
    <cfRule type="expression" dxfId="488" priority="5" stopIfTrue="1">
      <formula>AND(I24&gt;=43586,I24&lt;=43830,MONTH(I24)&gt;=10,DAY(I24)&gt;=10)</formula>
    </cfRule>
    <cfRule type="expression" dxfId="487" priority="6" stopIfTrue="1">
      <formula>AND(I24&gt;=43586,I24&lt;=43830,MONTH(I24)&gt;=10,DAY(I24)&lt;10)</formula>
    </cfRule>
    <cfRule type="expression" dxfId="486" priority="7" stopIfTrue="1">
      <formula>AND(I24&gt;=43586,I24&lt;=43830,MONTH(I24)&lt;10,DAY(I24)&gt;=10)</formula>
    </cfRule>
    <cfRule type="expression" dxfId="485" priority="8" stopIfTrue="1">
      <formula>AND(I24&gt;=43586,I24&lt;=43830,MONTH(I24)&lt;10,DAY(I24)&lt;10)</formula>
    </cfRule>
    <cfRule type="expression" dxfId="484" priority="9" stopIfTrue="1">
      <formula>AND(MONTH(I24)&gt;=10,DAY(I24)&gt;=10)</formula>
    </cfRule>
    <cfRule type="expression" dxfId="483" priority="10" stopIfTrue="1">
      <formula>AND(MONTH(I24)&lt;10,DAY(I24)&gt;=10)</formula>
    </cfRule>
    <cfRule type="expression" dxfId="482" priority="11" stopIfTrue="1">
      <formula>AND(MONTH(I24)&lt;10,DAY(I24)&lt;10)</formula>
    </cfRule>
    <cfRule type="expression" dxfId="481" priority="12" stopIfTrue="1">
      <formula>AND(MONTH(I24)&gt;=10,DAY(I24)&lt;10)</formula>
    </cfRule>
  </conditionalFormatting>
  <conditionalFormatting sqref="X4">
    <cfRule type="expression" dxfId="480" priority="30" stopIfTrue="1">
      <formula>AND(X4&gt;=43586,X4&lt;=43830,MONTH(X4)&gt;=10,DAY(X4)&lt;10)</formula>
    </cfRule>
    <cfRule type="expression" dxfId="479" priority="31" stopIfTrue="1">
      <formula>AND(X4&gt;=43586,X4&lt;=43830,MONTH(X4)&lt;10,DAY(X4)&gt;=10)</formula>
    </cfRule>
    <cfRule type="expression" dxfId="478" priority="32" stopIfTrue="1">
      <formula>AND(X4&gt;=43586,X4&lt;=43830,MONTH(X4)&lt;10,DAY(X4)&lt;10)</formula>
    </cfRule>
    <cfRule type="expression" dxfId="477" priority="33" stopIfTrue="1">
      <formula>AND(MONTH(X4)&gt;=10,DAY(X4)&gt;=10)</formula>
    </cfRule>
    <cfRule type="expression" dxfId="476" priority="34" stopIfTrue="1">
      <formula>AND(MONTH(X4)&lt;10,DAY(X4)&gt;=10)</formula>
    </cfRule>
    <cfRule type="expression" dxfId="475" priority="35" stopIfTrue="1">
      <formula>AND(MONTH(X4)&lt;10,DAY(X4)&lt;10)</formula>
    </cfRule>
    <cfRule type="expression" dxfId="474" priority="36" stopIfTrue="1">
      <formula>AND(MONTH(X4)&gt;=10,DAY(X4)&lt;10)</formula>
    </cfRule>
    <cfRule type="expression" dxfId="473" priority="25" stopIfTrue="1">
      <formula>AND(X4&gt;=43831,X4&lt;=46752,MONTH(X4)&gt;=10,DAY(X4)&gt;=10)</formula>
    </cfRule>
    <cfRule type="expression" dxfId="472" priority="26" stopIfTrue="1">
      <formula>AND(X4&gt;=43831,X4&lt;=46752,MONTH(X4)&gt;=10,DAY(X4)&lt;10)</formula>
    </cfRule>
    <cfRule type="expression" dxfId="471" priority="27" stopIfTrue="1">
      <formula>AND(X4&gt;=43831,X4&lt;=46752,MONTH(X4)&lt;10,DAY(X4)&gt;=10)</formula>
    </cfRule>
    <cfRule type="expression" dxfId="470" priority="28" stopIfTrue="1">
      <formula>AND(X4&gt;=43831,X4&lt;=46752,MONTH(X4)&lt;10,DAY(X4)&lt;10)</formula>
    </cfRule>
    <cfRule type="expression" dxfId="469" priority="29" stopIfTrue="1">
      <formula>AND(X4&gt;=43586,X4&lt;=43830,MONTH(X4)&gt;=10,DAY(X4)&gt;=10)</formula>
    </cfRule>
  </conditionalFormatting>
  <conditionalFormatting sqref="AG4:AG5">
    <cfRule type="expression" dxfId="468" priority="13" stopIfTrue="1">
      <formula>AND(AG4&gt;=43831,AG4&lt;=46752,MONTH(AG4)&gt;=10,DAY(AG4)&gt;=10)</formula>
    </cfRule>
    <cfRule type="expression" dxfId="467" priority="14" stopIfTrue="1">
      <formula>AND(AG4&gt;=43831,AG4&lt;=46752,MONTH(AG4)&gt;=10,DAY(AG4)&lt;10)</formula>
    </cfRule>
    <cfRule type="expression" dxfId="466" priority="15" stopIfTrue="1">
      <formula>AND(AG4&gt;=43831,AG4&lt;=46752,MONTH(AG4)&lt;10,DAY(AG4)&gt;=10)</formula>
    </cfRule>
    <cfRule type="expression" dxfId="465" priority="16" stopIfTrue="1">
      <formula>AND(AG4&gt;=43831,AG4&lt;=46752,MONTH(AG4)&lt;10,DAY(AG4)&lt;10)</formula>
    </cfRule>
    <cfRule type="expression" dxfId="464" priority="17" stopIfTrue="1">
      <formula>AND(AG4&gt;=43586,AG4&lt;=43830,MONTH(AG4)&gt;=10,DAY(AG4)&gt;=10)</formula>
    </cfRule>
    <cfRule type="expression" dxfId="463" priority="18" stopIfTrue="1">
      <formula>AND(AG4&gt;=43586,AG4&lt;=43830,MONTH(AG4)&gt;=10,DAY(AG4)&lt;10)</formula>
    </cfRule>
    <cfRule type="expression" dxfId="462" priority="21" stopIfTrue="1">
      <formula>AND(MONTH(AG4)&gt;=10,DAY(AG4)&gt;=10)</formula>
    </cfRule>
    <cfRule type="expression" dxfId="461" priority="22" stopIfTrue="1">
      <formula>AND(MONTH(AG4)&lt;10,DAY(AG4)&gt;=10)</formula>
    </cfRule>
    <cfRule type="expression" dxfId="460" priority="23" stopIfTrue="1">
      <formula>AND(MONTH(AG4)&lt;10,DAY(AG4)&lt;10)</formula>
    </cfRule>
    <cfRule type="expression" dxfId="459" priority="24" stopIfTrue="1">
      <formula>AND(MONTH(AG4)&gt;=10,DAY(AG4)&lt;10)</formula>
    </cfRule>
    <cfRule type="expression" dxfId="458" priority="20" stopIfTrue="1">
      <formula>AND(AG4&gt;=43586,AG4&lt;=43830,MONTH(AG4)&lt;10,DAY(AG4)&lt;10)</formula>
    </cfRule>
    <cfRule type="expression" dxfId="457" priority="19" stopIfTrue="1">
      <formula>AND(AG4&gt;=43586,AG4&lt;=43830,MONTH(AG4)&lt;10,DAY(AG4)&gt;=10)</formula>
    </cfRule>
  </conditionalFormatting>
  <dataValidations count="3">
    <dataValidation imeMode="hiragana" allowBlank="1" showInputMessage="1" showErrorMessage="1" sqref="V2:AM3" xr:uid="{375EA460-61B7-49AF-A680-AB00F36E6083}"/>
    <dataValidation imeMode="off" allowBlank="1" showInputMessage="1" showErrorMessage="1" sqref="D23:E23 J7 M7 P7 S7 V7 Y7 AB7 AE7 AH7 AK7 I24:N24 G7 X4:AD5 AG4:AM5 AH21:AI23 AE21:AF23 AB21:AC23 Y21:Z23 V21:W23 S21:T23 P21:Q23 M21:N23 J21:K23 G21:H23 AK21:AL23" xr:uid="{78D9361F-E76D-4074-B05A-91FF1C0122EB}"/>
    <dataValidation imeMode="off" allowBlank="1" showInputMessage="1" showErrorMessage="1" promptTitle="年月日" prompt="年月日を○○○○/○/1で入力" sqref="D7:F7" xr:uid="{033F79C1-33FC-4B7D-BD8A-3F79EB13456A}"/>
  </dataValidations>
  <printOptions horizontalCentered="1"/>
  <pageMargins left="0.39370078740157483" right="0.39370078740157483" top="0.6692913385826772" bottom="0.39370078740157483" header="0.51181102362204722" footer="0.51181102362204722"/>
  <pageSetup paperSize="9" scale="66" firstPageNumber="0" orientation="landscape" r:id="rId4"/>
  <headerFooter alignWithMargins="0"/>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Y40"/>
  <sheetViews>
    <sheetView view="pageBreakPreview" zoomScale="85" zoomScaleNormal="90" zoomScaleSheetLayoutView="85" workbookViewId="0">
      <selection activeCell="I6" sqref="I6"/>
    </sheetView>
  </sheetViews>
  <sheetFormatPr defaultColWidth="9" defaultRowHeight="13.5" x14ac:dyDescent="0.15"/>
  <cols>
    <col min="1" max="4" width="3.375" style="48" customWidth="1"/>
    <col min="5" max="58" width="2.5" style="48" customWidth="1"/>
    <col min="59" max="16384" width="9" style="48"/>
  </cols>
  <sheetData>
    <row r="1" spans="1:51" x14ac:dyDescent="0.15">
      <c r="A1" s="262" t="str">
        <f>IF(AO26="令和  年  月  日","様式６－２","")</f>
        <v>様式６－２</v>
      </c>
      <c r="AY1" s="260" t="s">
        <v>359</v>
      </c>
    </row>
    <row r="2" spans="1:51" ht="14.25" x14ac:dyDescent="0.15">
      <c r="A2" s="261" t="s">
        <v>360</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row>
    <row r="3" spans="1:51" ht="14.25"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row>
    <row r="4" spans="1:51" ht="17.25" customHeight="1" x14ac:dyDescent="0.15">
      <c r="A4" s="46"/>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504" t="s">
        <v>81</v>
      </c>
      <c r="AH4" s="505"/>
      <c r="AI4" s="506"/>
      <c r="AJ4" s="507" t="s">
        <v>80</v>
      </c>
      <c r="AK4" s="507"/>
      <c r="AL4" s="507"/>
      <c r="AM4" s="507" t="s">
        <v>82</v>
      </c>
      <c r="AN4" s="507"/>
      <c r="AO4" s="507"/>
      <c r="AP4" s="507" t="s">
        <v>82</v>
      </c>
      <c r="AQ4" s="507"/>
      <c r="AR4" s="507"/>
      <c r="AS4" s="507" t="s">
        <v>82</v>
      </c>
      <c r="AT4" s="507"/>
      <c r="AU4" s="507"/>
      <c r="AV4" s="490" t="s">
        <v>83</v>
      </c>
      <c r="AW4" s="490"/>
      <c r="AX4" s="490"/>
      <c r="AY4" s="490"/>
    </row>
    <row r="5" spans="1:51" ht="18" customHeight="1" x14ac:dyDescent="0.15">
      <c r="A5" s="491" t="s">
        <v>501</v>
      </c>
      <c r="B5" s="491"/>
      <c r="C5" s="491"/>
      <c r="D5" s="491"/>
      <c r="E5" s="49"/>
      <c r="F5" s="50" t="s">
        <v>84</v>
      </c>
      <c r="G5" s="50"/>
      <c r="H5" s="50"/>
      <c r="I5" s="499"/>
      <c r="J5" s="499"/>
      <c r="K5" s="499"/>
      <c r="L5" s="499"/>
      <c r="M5" s="499"/>
      <c r="N5" s="499"/>
      <c r="O5" s="499"/>
      <c r="P5" s="499"/>
      <c r="Q5" s="499"/>
      <c r="R5" s="499"/>
      <c r="S5" s="499"/>
      <c r="T5" s="499"/>
      <c r="U5" s="499"/>
      <c r="V5" s="499"/>
      <c r="W5" s="499"/>
      <c r="X5" s="499"/>
      <c r="Y5" s="499"/>
      <c r="Z5" s="499"/>
      <c r="AA5" s="499"/>
      <c r="AB5" s="499"/>
      <c r="AC5" s="499"/>
      <c r="AD5" s="499"/>
      <c r="AE5" s="499"/>
      <c r="AF5" s="500"/>
      <c r="AG5" s="493"/>
      <c r="AH5" s="494"/>
      <c r="AI5" s="495"/>
      <c r="AJ5" s="492"/>
      <c r="AK5" s="492"/>
      <c r="AL5" s="492"/>
      <c r="AM5" s="492"/>
      <c r="AN5" s="492"/>
      <c r="AO5" s="492"/>
      <c r="AP5" s="492"/>
      <c r="AQ5" s="492"/>
      <c r="AR5" s="492"/>
      <c r="AS5" s="492"/>
      <c r="AT5" s="492"/>
      <c r="AU5" s="492"/>
      <c r="AV5" s="492"/>
      <c r="AW5" s="492"/>
      <c r="AX5" s="492"/>
      <c r="AY5" s="492"/>
    </row>
    <row r="6" spans="1:51" ht="18" customHeight="1" x14ac:dyDescent="0.15">
      <c r="A6" s="508" t="s">
        <v>87</v>
      </c>
      <c r="B6" s="508"/>
      <c r="C6" s="508"/>
      <c r="D6" s="508"/>
      <c r="E6" s="51"/>
      <c r="F6" s="52" t="s">
        <v>85</v>
      </c>
      <c r="G6" s="52"/>
      <c r="H6" s="52"/>
      <c r="I6" s="52"/>
      <c r="J6" s="52"/>
      <c r="K6" s="501">
        <f>様式1!$U$23</f>
        <v>0</v>
      </c>
      <c r="L6" s="502"/>
      <c r="M6" s="502"/>
      <c r="N6" s="502"/>
      <c r="O6" s="502"/>
      <c r="P6" s="502"/>
      <c r="Q6" s="502"/>
      <c r="R6" s="502"/>
      <c r="S6" s="502"/>
      <c r="T6" s="502"/>
      <c r="U6" s="502"/>
      <c r="V6" s="502"/>
      <c r="W6" s="502"/>
      <c r="X6" s="502"/>
      <c r="Y6" s="502"/>
      <c r="Z6" s="502"/>
      <c r="AA6" s="502"/>
      <c r="AB6" s="502"/>
      <c r="AC6" s="502"/>
      <c r="AD6" s="502"/>
      <c r="AE6" s="502"/>
      <c r="AF6" s="503"/>
      <c r="AG6" s="496"/>
      <c r="AH6" s="497"/>
      <c r="AI6" s="498"/>
      <c r="AJ6" s="492"/>
      <c r="AK6" s="492"/>
      <c r="AL6" s="492"/>
      <c r="AM6" s="492"/>
      <c r="AN6" s="492"/>
      <c r="AO6" s="492"/>
      <c r="AP6" s="492"/>
      <c r="AQ6" s="492"/>
      <c r="AR6" s="492"/>
      <c r="AS6" s="492"/>
      <c r="AT6" s="492"/>
      <c r="AU6" s="492"/>
      <c r="AV6" s="492"/>
      <c r="AW6" s="492"/>
      <c r="AX6" s="492"/>
      <c r="AY6" s="492"/>
    </row>
    <row r="7" spans="1:51" ht="18" customHeight="1" x14ac:dyDescent="0.15">
      <c r="A7" s="508" t="s">
        <v>88</v>
      </c>
      <c r="B7" s="508"/>
      <c r="C7" s="508"/>
      <c r="D7" s="53" t="s">
        <v>78</v>
      </c>
      <c r="E7" s="512" t="str">
        <f>IF(A5="令和 年 月度","月",A5)</f>
        <v>月</v>
      </c>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4"/>
      <c r="AJ7" s="46" t="s">
        <v>355</v>
      </c>
      <c r="AK7" s="47"/>
      <c r="AL7" s="47"/>
      <c r="AM7" s="47"/>
      <c r="AN7" s="47"/>
      <c r="AO7" s="518"/>
      <c r="AP7" s="518"/>
      <c r="AQ7" s="518"/>
      <c r="AR7" s="518"/>
      <c r="AS7" s="518"/>
      <c r="AT7" s="518"/>
      <c r="AU7" s="518"/>
      <c r="AV7" s="518"/>
      <c r="AW7" s="518"/>
      <c r="AX7" s="518"/>
      <c r="AY7" s="519"/>
    </row>
    <row r="8" spans="1:51" ht="18" customHeight="1" x14ac:dyDescent="0.15">
      <c r="A8" s="508"/>
      <c r="B8" s="508"/>
      <c r="C8" s="508"/>
      <c r="D8" s="53" t="s">
        <v>89</v>
      </c>
      <c r="E8" s="258" t="str">
        <f>IF($E$7="月","",DATE(YEAR($A$5),MONTH($A$5),1))</f>
        <v/>
      </c>
      <c r="F8" s="258" t="str">
        <f>IF($E$7="月","",DATE(YEAR($A$5),MONTH($A$5),DAY(E8)+1))</f>
        <v/>
      </c>
      <c r="G8" s="258" t="str">
        <f t="shared" ref="G8:AI8" si="0">IF($E$7="月","",DATE(YEAR($A$5),MONTH($A$5),DAY(F8)+1))</f>
        <v/>
      </c>
      <c r="H8" s="258" t="str">
        <f t="shared" si="0"/>
        <v/>
      </c>
      <c r="I8" s="258" t="str">
        <f t="shared" si="0"/>
        <v/>
      </c>
      <c r="J8" s="258" t="str">
        <f t="shared" si="0"/>
        <v/>
      </c>
      <c r="K8" s="258" t="str">
        <f t="shared" si="0"/>
        <v/>
      </c>
      <c r="L8" s="258" t="str">
        <f t="shared" si="0"/>
        <v/>
      </c>
      <c r="M8" s="258" t="str">
        <f t="shared" si="0"/>
        <v/>
      </c>
      <c r="N8" s="258" t="str">
        <f t="shared" si="0"/>
        <v/>
      </c>
      <c r="O8" s="258" t="str">
        <f t="shared" si="0"/>
        <v/>
      </c>
      <c r="P8" s="258" t="str">
        <f t="shared" si="0"/>
        <v/>
      </c>
      <c r="Q8" s="258" t="str">
        <f t="shared" si="0"/>
        <v/>
      </c>
      <c r="R8" s="258" t="str">
        <f t="shared" si="0"/>
        <v/>
      </c>
      <c r="S8" s="258" t="str">
        <f t="shared" si="0"/>
        <v/>
      </c>
      <c r="T8" s="258" t="str">
        <f t="shared" si="0"/>
        <v/>
      </c>
      <c r="U8" s="258" t="str">
        <f t="shared" si="0"/>
        <v/>
      </c>
      <c r="V8" s="258" t="str">
        <f t="shared" si="0"/>
        <v/>
      </c>
      <c r="W8" s="258" t="str">
        <f t="shared" si="0"/>
        <v/>
      </c>
      <c r="X8" s="258" t="str">
        <f t="shared" si="0"/>
        <v/>
      </c>
      <c r="Y8" s="258" t="str">
        <f t="shared" si="0"/>
        <v/>
      </c>
      <c r="Z8" s="258" t="str">
        <f t="shared" si="0"/>
        <v/>
      </c>
      <c r="AA8" s="258" t="str">
        <f t="shared" si="0"/>
        <v/>
      </c>
      <c r="AB8" s="258" t="str">
        <f t="shared" si="0"/>
        <v/>
      </c>
      <c r="AC8" s="258" t="str">
        <f t="shared" si="0"/>
        <v/>
      </c>
      <c r="AD8" s="258" t="str">
        <f t="shared" si="0"/>
        <v/>
      </c>
      <c r="AE8" s="258" t="str">
        <f t="shared" si="0"/>
        <v/>
      </c>
      <c r="AF8" s="258" t="str">
        <f t="shared" si="0"/>
        <v/>
      </c>
      <c r="AG8" s="258" t="str">
        <f t="shared" si="0"/>
        <v/>
      </c>
      <c r="AH8" s="258" t="str">
        <f t="shared" si="0"/>
        <v/>
      </c>
      <c r="AI8" s="258" t="str">
        <f t="shared" si="0"/>
        <v/>
      </c>
      <c r="AJ8" s="51" t="s">
        <v>356</v>
      </c>
      <c r="AK8" s="52"/>
      <c r="AL8" s="52"/>
      <c r="AM8" s="52"/>
      <c r="AN8" s="52"/>
      <c r="AO8" s="520"/>
      <c r="AP8" s="520"/>
      <c r="AQ8" s="520"/>
      <c r="AR8" s="520"/>
      <c r="AS8" s="520"/>
      <c r="AT8" s="520"/>
      <c r="AU8" s="520"/>
      <c r="AV8" s="520"/>
      <c r="AW8" s="520"/>
      <c r="AX8" s="520"/>
      <c r="AY8" s="521"/>
    </row>
    <row r="9" spans="1:51" ht="18" customHeight="1" x14ac:dyDescent="0.15">
      <c r="A9" s="508"/>
      <c r="B9" s="508"/>
      <c r="C9" s="508"/>
      <c r="D9" s="53" t="s">
        <v>86</v>
      </c>
      <c r="E9" s="259" t="str">
        <f>E8</f>
        <v/>
      </c>
      <c r="F9" s="259" t="str">
        <f t="shared" ref="F9:AF9" si="1">F8</f>
        <v/>
      </c>
      <c r="G9" s="259" t="str">
        <f t="shared" si="1"/>
        <v/>
      </c>
      <c r="H9" s="259" t="str">
        <f t="shared" si="1"/>
        <v/>
      </c>
      <c r="I9" s="259" t="str">
        <f t="shared" si="1"/>
        <v/>
      </c>
      <c r="J9" s="259" t="str">
        <f t="shared" si="1"/>
        <v/>
      </c>
      <c r="K9" s="259" t="str">
        <f t="shared" si="1"/>
        <v/>
      </c>
      <c r="L9" s="259" t="str">
        <f t="shared" si="1"/>
        <v/>
      </c>
      <c r="M9" s="259" t="str">
        <f t="shared" si="1"/>
        <v/>
      </c>
      <c r="N9" s="259" t="str">
        <f t="shared" si="1"/>
        <v/>
      </c>
      <c r="O9" s="259" t="str">
        <f t="shared" si="1"/>
        <v/>
      </c>
      <c r="P9" s="259" t="str">
        <f t="shared" si="1"/>
        <v/>
      </c>
      <c r="Q9" s="259" t="str">
        <f t="shared" si="1"/>
        <v/>
      </c>
      <c r="R9" s="259" t="str">
        <f t="shared" si="1"/>
        <v/>
      </c>
      <c r="S9" s="259" t="str">
        <f t="shared" si="1"/>
        <v/>
      </c>
      <c r="T9" s="259" t="str">
        <f t="shared" si="1"/>
        <v/>
      </c>
      <c r="U9" s="259" t="str">
        <f t="shared" si="1"/>
        <v/>
      </c>
      <c r="V9" s="259" t="str">
        <f t="shared" si="1"/>
        <v/>
      </c>
      <c r="W9" s="259" t="str">
        <f t="shared" si="1"/>
        <v/>
      </c>
      <c r="X9" s="259" t="str">
        <f t="shared" si="1"/>
        <v/>
      </c>
      <c r="Y9" s="259" t="str">
        <f t="shared" si="1"/>
        <v/>
      </c>
      <c r="Z9" s="259" t="str">
        <f t="shared" si="1"/>
        <v/>
      </c>
      <c r="AA9" s="259" t="str">
        <f t="shared" si="1"/>
        <v/>
      </c>
      <c r="AB9" s="259" t="str">
        <f t="shared" si="1"/>
        <v/>
      </c>
      <c r="AC9" s="259" t="str">
        <f t="shared" si="1"/>
        <v/>
      </c>
      <c r="AD9" s="259" t="str">
        <f t="shared" si="1"/>
        <v/>
      </c>
      <c r="AE9" s="259" t="str">
        <f t="shared" si="1"/>
        <v/>
      </c>
      <c r="AF9" s="259" t="str">
        <f t="shared" si="1"/>
        <v/>
      </c>
      <c r="AG9" s="259" t="str">
        <f>IF(AG8="","",AG8)</f>
        <v/>
      </c>
      <c r="AH9" s="259" t="str">
        <f t="shared" ref="AH9:AI9" si="2">IF(AH8="","",AH8)</f>
        <v/>
      </c>
      <c r="AI9" s="259" t="str">
        <f t="shared" si="2"/>
        <v/>
      </c>
      <c r="AJ9" s="515" t="s">
        <v>90</v>
      </c>
      <c r="AK9" s="516"/>
      <c r="AL9" s="516"/>
      <c r="AM9" s="516"/>
      <c r="AN9" s="516"/>
      <c r="AO9" s="516"/>
      <c r="AP9" s="516"/>
      <c r="AQ9" s="516"/>
      <c r="AR9" s="516"/>
      <c r="AS9" s="516"/>
      <c r="AT9" s="516"/>
      <c r="AU9" s="516"/>
      <c r="AV9" s="516"/>
      <c r="AW9" s="516"/>
      <c r="AX9" s="516"/>
      <c r="AY9" s="517"/>
    </row>
    <row r="10" spans="1:51" ht="18" customHeight="1" x14ac:dyDescent="0.15">
      <c r="A10" s="493"/>
      <c r="B10" s="544"/>
      <c r="C10" s="544"/>
      <c r="D10" s="545"/>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22"/>
      <c r="AK10" s="523"/>
      <c r="AL10" s="523"/>
      <c r="AM10" s="523"/>
      <c r="AN10" s="523"/>
      <c r="AO10" s="523"/>
      <c r="AP10" s="523"/>
      <c r="AQ10" s="523"/>
      <c r="AR10" s="523"/>
      <c r="AS10" s="523"/>
      <c r="AT10" s="523"/>
      <c r="AU10" s="523"/>
      <c r="AV10" s="523"/>
      <c r="AW10" s="523"/>
      <c r="AX10" s="523"/>
      <c r="AY10" s="524"/>
    </row>
    <row r="11" spans="1:51" ht="18" customHeight="1" x14ac:dyDescent="0.15">
      <c r="A11" s="509"/>
      <c r="B11" s="510"/>
      <c r="C11" s="510"/>
      <c r="D11" s="511"/>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25"/>
      <c r="AK11" s="526"/>
      <c r="AL11" s="526"/>
      <c r="AM11" s="526"/>
      <c r="AN11" s="526"/>
      <c r="AO11" s="526"/>
      <c r="AP11" s="526"/>
      <c r="AQ11" s="526"/>
      <c r="AR11" s="526"/>
      <c r="AS11" s="526"/>
      <c r="AT11" s="526"/>
      <c r="AU11" s="526"/>
      <c r="AV11" s="526"/>
      <c r="AW11" s="526"/>
      <c r="AX11" s="526"/>
      <c r="AY11" s="527"/>
    </row>
    <row r="12" spans="1:51" ht="18" customHeight="1" x14ac:dyDescent="0.15">
      <c r="A12" s="509"/>
      <c r="B12" s="510"/>
      <c r="C12" s="510"/>
      <c r="D12" s="511"/>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25"/>
      <c r="AK12" s="526"/>
      <c r="AL12" s="526"/>
      <c r="AM12" s="526"/>
      <c r="AN12" s="526"/>
      <c r="AO12" s="526"/>
      <c r="AP12" s="526"/>
      <c r="AQ12" s="526"/>
      <c r="AR12" s="526"/>
      <c r="AS12" s="526"/>
      <c r="AT12" s="526"/>
      <c r="AU12" s="526"/>
      <c r="AV12" s="526"/>
      <c r="AW12" s="526"/>
      <c r="AX12" s="526"/>
      <c r="AY12" s="527"/>
    </row>
    <row r="13" spans="1:51" ht="18" customHeight="1" x14ac:dyDescent="0.15">
      <c r="A13" s="509"/>
      <c r="B13" s="510"/>
      <c r="C13" s="510"/>
      <c r="D13" s="511"/>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25"/>
      <c r="AK13" s="526"/>
      <c r="AL13" s="526"/>
      <c r="AM13" s="526"/>
      <c r="AN13" s="526"/>
      <c r="AO13" s="526"/>
      <c r="AP13" s="526"/>
      <c r="AQ13" s="526"/>
      <c r="AR13" s="526"/>
      <c r="AS13" s="526"/>
      <c r="AT13" s="526"/>
      <c r="AU13" s="526"/>
      <c r="AV13" s="526"/>
      <c r="AW13" s="526"/>
      <c r="AX13" s="526"/>
      <c r="AY13" s="527"/>
    </row>
    <row r="14" spans="1:51" ht="18" customHeight="1" x14ac:dyDescent="0.15">
      <c r="A14" s="509"/>
      <c r="B14" s="510"/>
      <c r="C14" s="510"/>
      <c r="D14" s="511"/>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25"/>
      <c r="AK14" s="526"/>
      <c r="AL14" s="526"/>
      <c r="AM14" s="526"/>
      <c r="AN14" s="526"/>
      <c r="AO14" s="526"/>
      <c r="AP14" s="526"/>
      <c r="AQ14" s="526"/>
      <c r="AR14" s="526"/>
      <c r="AS14" s="526"/>
      <c r="AT14" s="526"/>
      <c r="AU14" s="526"/>
      <c r="AV14" s="526"/>
      <c r="AW14" s="526"/>
      <c r="AX14" s="526"/>
      <c r="AY14" s="527"/>
    </row>
    <row r="15" spans="1:51" ht="18" customHeight="1" x14ac:dyDescent="0.15">
      <c r="A15" s="509"/>
      <c r="B15" s="510"/>
      <c r="C15" s="510"/>
      <c r="D15" s="511"/>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25"/>
      <c r="AK15" s="526"/>
      <c r="AL15" s="526"/>
      <c r="AM15" s="526"/>
      <c r="AN15" s="526"/>
      <c r="AO15" s="526"/>
      <c r="AP15" s="526"/>
      <c r="AQ15" s="526"/>
      <c r="AR15" s="526"/>
      <c r="AS15" s="526"/>
      <c r="AT15" s="526"/>
      <c r="AU15" s="526"/>
      <c r="AV15" s="526"/>
      <c r="AW15" s="526"/>
      <c r="AX15" s="526"/>
      <c r="AY15" s="527"/>
    </row>
    <row r="16" spans="1:51" ht="18" customHeight="1" x14ac:dyDescent="0.15">
      <c r="A16" s="509"/>
      <c r="B16" s="510"/>
      <c r="C16" s="510"/>
      <c r="D16" s="511"/>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25"/>
      <c r="AK16" s="526"/>
      <c r="AL16" s="526"/>
      <c r="AM16" s="526"/>
      <c r="AN16" s="526"/>
      <c r="AO16" s="526"/>
      <c r="AP16" s="526"/>
      <c r="AQ16" s="526"/>
      <c r="AR16" s="526"/>
      <c r="AS16" s="526"/>
      <c r="AT16" s="526"/>
      <c r="AU16" s="526"/>
      <c r="AV16" s="526"/>
      <c r="AW16" s="526"/>
      <c r="AX16" s="526"/>
      <c r="AY16" s="527"/>
    </row>
    <row r="17" spans="1:51" ht="18" customHeight="1" x14ac:dyDescent="0.15">
      <c r="A17" s="509"/>
      <c r="B17" s="510"/>
      <c r="C17" s="510"/>
      <c r="D17" s="511"/>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25"/>
      <c r="AK17" s="526"/>
      <c r="AL17" s="526"/>
      <c r="AM17" s="526"/>
      <c r="AN17" s="526"/>
      <c r="AO17" s="526"/>
      <c r="AP17" s="526"/>
      <c r="AQ17" s="526"/>
      <c r="AR17" s="526"/>
      <c r="AS17" s="526"/>
      <c r="AT17" s="526"/>
      <c r="AU17" s="526"/>
      <c r="AV17" s="526"/>
      <c r="AW17" s="526"/>
      <c r="AX17" s="526"/>
      <c r="AY17" s="527"/>
    </row>
    <row r="18" spans="1:51" ht="18" customHeight="1" x14ac:dyDescent="0.15">
      <c r="A18" s="509"/>
      <c r="B18" s="510"/>
      <c r="C18" s="510"/>
      <c r="D18" s="511"/>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25"/>
      <c r="AK18" s="526"/>
      <c r="AL18" s="526"/>
      <c r="AM18" s="526"/>
      <c r="AN18" s="526"/>
      <c r="AO18" s="526"/>
      <c r="AP18" s="526"/>
      <c r="AQ18" s="526"/>
      <c r="AR18" s="526"/>
      <c r="AS18" s="526"/>
      <c r="AT18" s="526"/>
      <c r="AU18" s="526"/>
      <c r="AV18" s="526"/>
      <c r="AW18" s="526"/>
      <c r="AX18" s="526"/>
      <c r="AY18" s="527"/>
    </row>
    <row r="19" spans="1:51" ht="18" customHeight="1" x14ac:dyDescent="0.15">
      <c r="A19" s="509"/>
      <c r="B19" s="510"/>
      <c r="C19" s="510"/>
      <c r="D19" s="511"/>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25"/>
      <c r="AK19" s="526"/>
      <c r="AL19" s="526"/>
      <c r="AM19" s="526"/>
      <c r="AN19" s="526"/>
      <c r="AO19" s="526"/>
      <c r="AP19" s="526"/>
      <c r="AQ19" s="526"/>
      <c r="AR19" s="526"/>
      <c r="AS19" s="526"/>
      <c r="AT19" s="526"/>
      <c r="AU19" s="526"/>
      <c r="AV19" s="526"/>
      <c r="AW19" s="526"/>
      <c r="AX19" s="526"/>
      <c r="AY19" s="527"/>
    </row>
    <row r="20" spans="1:51" ht="18" customHeight="1" x14ac:dyDescent="0.15">
      <c r="A20" s="509"/>
      <c r="B20" s="510"/>
      <c r="C20" s="510"/>
      <c r="D20" s="511"/>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25"/>
      <c r="AK20" s="526"/>
      <c r="AL20" s="526"/>
      <c r="AM20" s="526"/>
      <c r="AN20" s="526"/>
      <c r="AO20" s="526"/>
      <c r="AP20" s="526"/>
      <c r="AQ20" s="526"/>
      <c r="AR20" s="526"/>
      <c r="AS20" s="526"/>
      <c r="AT20" s="526"/>
      <c r="AU20" s="526"/>
      <c r="AV20" s="526"/>
      <c r="AW20" s="526"/>
      <c r="AX20" s="526"/>
      <c r="AY20" s="527"/>
    </row>
    <row r="21" spans="1:51" ht="18" customHeight="1" x14ac:dyDescent="0.15">
      <c r="A21" s="509"/>
      <c r="B21" s="510"/>
      <c r="C21" s="510"/>
      <c r="D21" s="511"/>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25"/>
      <c r="AK21" s="526"/>
      <c r="AL21" s="526"/>
      <c r="AM21" s="526"/>
      <c r="AN21" s="526"/>
      <c r="AO21" s="526"/>
      <c r="AP21" s="526"/>
      <c r="AQ21" s="526"/>
      <c r="AR21" s="526"/>
      <c r="AS21" s="526"/>
      <c r="AT21" s="526"/>
      <c r="AU21" s="526"/>
      <c r="AV21" s="526"/>
      <c r="AW21" s="526"/>
      <c r="AX21" s="526"/>
      <c r="AY21" s="527"/>
    </row>
    <row r="22" spans="1:51" ht="18" customHeight="1" x14ac:dyDescent="0.15">
      <c r="A22" s="509"/>
      <c r="B22" s="510"/>
      <c r="C22" s="510"/>
      <c r="D22" s="511"/>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25"/>
      <c r="AK22" s="526"/>
      <c r="AL22" s="526"/>
      <c r="AM22" s="526"/>
      <c r="AN22" s="526"/>
      <c r="AO22" s="526"/>
      <c r="AP22" s="526"/>
      <c r="AQ22" s="526"/>
      <c r="AR22" s="526"/>
      <c r="AS22" s="526"/>
      <c r="AT22" s="526"/>
      <c r="AU22" s="526"/>
      <c r="AV22" s="526"/>
      <c r="AW22" s="526"/>
      <c r="AX22" s="526"/>
      <c r="AY22" s="527"/>
    </row>
    <row r="23" spans="1:51" ht="18" customHeight="1" x14ac:dyDescent="0.15">
      <c r="A23" s="509"/>
      <c r="B23" s="510"/>
      <c r="C23" s="510"/>
      <c r="D23" s="511"/>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25"/>
      <c r="AK23" s="526"/>
      <c r="AL23" s="526"/>
      <c r="AM23" s="526"/>
      <c r="AN23" s="526"/>
      <c r="AO23" s="526"/>
      <c r="AP23" s="526"/>
      <c r="AQ23" s="526"/>
      <c r="AR23" s="526"/>
      <c r="AS23" s="526"/>
      <c r="AT23" s="526"/>
      <c r="AU23" s="526"/>
      <c r="AV23" s="526"/>
      <c r="AW23" s="526"/>
      <c r="AX23" s="526"/>
      <c r="AY23" s="527"/>
    </row>
    <row r="24" spans="1:51" ht="18" customHeight="1" x14ac:dyDescent="0.15">
      <c r="A24" s="509"/>
      <c r="B24" s="510"/>
      <c r="C24" s="510"/>
      <c r="D24" s="511"/>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25"/>
      <c r="AK24" s="526"/>
      <c r="AL24" s="526"/>
      <c r="AM24" s="526"/>
      <c r="AN24" s="526"/>
      <c r="AO24" s="526"/>
      <c r="AP24" s="526"/>
      <c r="AQ24" s="526"/>
      <c r="AR24" s="526"/>
      <c r="AS24" s="526"/>
      <c r="AT24" s="526"/>
      <c r="AU24" s="526"/>
      <c r="AV24" s="526"/>
      <c r="AW24" s="526"/>
      <c r="AX24" s="526"/>
      <c r="AY24" s="527"/>
    </row>
    <row r="25" spans="1:51" ht="18" customHeight="1" x14ac:dyDescent="0.15">
      <c r="A25" s="509"/>
      <c r="B25" s="510"/>
      <c r="C25" s="510"/>
      <c r="D25" s="511"/>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25"/>
      <c r="AK25" s="526"/>
      <c r="AL25" s="526"/>
      <c r="AM25" s="526"/>
      <c r="AN25" s="526"/>
      <c r="AO25" s="526"/>
      <c r="AP25" s="526"/>
      <c r="AQ25" s="526"/>
      <c r="AR25" s="526"/>
      <c r="AS25" s="526"/>
      <c r="AT25" s="526"/>
      <c r="AU25" s="526"/>
      <c r="AV25" s="526"/>
      <c r="AW25" s="526"/>
      <c r="AX25" s="526"/>
      <c r="AY25" s="527"/>
    </row>
    <row r="26" spans="1:51" ht="18" customHeight="1" x14ac:dyDescent="0.15">
      <c r="A26" s="541"/>
      <c r="B26" s="542"/>
      <c r="C26" s="542"/>
      <c r="D26" s="543"/>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240"/>
      <c r="AK26" s="241"/>
      <c r="AL26" s="241"/>
      <c r="AM26" s="241"/>
      <c r="AN26" s="241" t="s">
        <v>357</v>
      </c>
      <c r="AO26" s="520" t="s">
        <v>507</v>
      </c>
      <c r="AP26" s="520"/>
      <c r="AQ26" s="520"/>
      <c r="AR26" s="520"/>
      <c r="AS26" s="520"/>
      <c r="AT26" s="520"/>
      <c r="AU26" s="520"/>
      <c r="AV26" s="520"/>
      <c r="AW26" s="520"/>
      <c r="AX26" s="520"/>
      <c r="AY26" s="521"/>
    </row>
    <row r="27" spans="1:51" ht="18" customHeight="1" x14ac:dyDescent="0.15">
      <c r="A27" s="534" t="s">
        <v>91</v>
      </c>
      <c r="B27" s="535"/>
      <c r="C27" s="535"/>
      <c r="D27" s="536"/>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08" t="s">
        <v>92</v>
      </c>
      <c r="AK27" s="508"/>
      <c r="AL27" s="508"/>
      <c r="AM27" s="508"/>
      <c r="AN27" s="508"/>
      <c r="AO27" s="508"/>
      <c r="AP27" s="508"/>
      <c r="AQ27" s="508"/>
      <c r="AR27" s="508"/>
      <c r="AS27" s="508"/>
      <c r="AT27" s="508"/>
      <c r="AU27" s="508"/>
      <c r="AV27" s="508"/>
      <c r="AW27" s="508"/>
      <c r="AX27" s="508"/>
      <c r="AY27" s="508"/>
    </row>
    <row r="28" spans="1:51" ht="18" customHeight="1" x14ac:dyDescent="0.15">
      <c r="A28" s="537"/>
      <c r="B28" s="538"/>
      <c r="C28" s="538"/>
      <c r="D28" s="539"/>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492"/>
      <c r="AK28" s="492"/>
      <c r="AL28" s="492"/>
      <c r="AM28" s="492"/>
      <c r="AN28" s="492" t="s">
        <v>93</v>
      </c>
      <c r="AO28" s="492"/>
      <c r="AP28" s="492"/>
      <c r="AQ28" s="492"/>
      <c r="AR28" s="492"/>
      <c r="AS28" s="492"/>
      <c r="AT28" s="492" t="s">
        <v>94</v>
      </c>
      <c r="AU28" s="492"/>
      <c r="AV28" s="492"/>
      <c r="AW28" s="492"/>
      <c r="AX28" s="492"/>
      <c r="AY28" s="492"/>
    </row>
    <row r="29" spans="1:51" ht="18" customHeight="1" x14ac:dyDescent="0.15">
      <c r="A29" s="528" t="s">
        <v>95</v>
      </c>
      <c r="B29" s="529"/>
      <c r="C29" s="529"/>
      <c r="D29" s="530"/>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15" t="s">
        <v>96</v>
      </c>
      <c r="AK29" s="516"/>
      <c r="AL29" s="516"/>
      <c r="AM29" s="517"/>
      <c r="AN29" s="540" t="s">
        <v>358</v>
      </c>
      <c r="AO29" s="540"/>
      <c r="AP29" s="540"/>
      <c r="AQ29" s="540"/>
      <c r="AR29" s="540"/>
      <c r="AS29" s="540"/>
      <c r="AT29" s="540" t="s">
        <v>97</v>
      </c>
      <c r="AU29" s="540"/>
      <c r="AV29" s="540"/>
      <c r="AW29" s="540"/>
      <c r="AX29" s="540"/>
      <c r="AY29" s="540"/>
    </row>
    <row r="30" spans="1:51" ht="18" customHeight="1" x14ac:dyDescent="0.15">
      <c r="A30" s="531"/>
      <c r="B30" s="532"/>
      <c r="C30" s="532"/>
      <c r="D30" s="533"/>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15" t="s">
        <v>98</v>
      </c>
      <c r="AK30" s="516"/>
      <c r="AL30" s="516"/>
      <c r="AM30" s="517"/>
      <c r="AN30" s="508" t="s">
        <v>99</v>
      </c>
      <c r="AO30" s="508"/>
      <c r="AP30" s="508"/>
      <c r="AQ30" s="508"/>
      <c r="AR30" s="508"/>
      <c r="AS30" s="508"/>
      <c r="AT30" s="540" t="s">
        <v>97</v>
      </c>
      <c r="AU30" s="540"/>
      <c r="AV30" s="540"/>
      <c r="AW30" s="540"/>
      <c r="AX30" s="540"/>
      <c r="AY30" s="540"/>
    </row>
    <row r="31" spans="1:51" ht="18" customHeight="1" x14ac:dyDescent="0.15"/>
    <row r="32" spans="1:51"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customSheetViews>
    <customSheetView guid="{13F42123-AF55-44CC-A9A8-BBBCF315987F}" scale="85" showPageBreaks="1" printArea="1" view="pageBreakPreview">
      <selection activeCell="I6" sqref="I6"/>
      <pageMargins left="0.51181102362204722" right="0.51181102362204722" top="0.98425196850393704" bottom="0.59055118110236227" header="0.51181102362204722" footer="0.51181102362204722"/>
      <printOptions horizontalCentered="1"/>
      <pageSetup paperSize="9" scale="98" orientation="landscape" blackAndWhite="1" r:id="rId1"/>
      <headerFooter alignWithMargins="0"/>
    </customSheetView>
    <customSheetView guid="{001DCE84-332C-421D-A468-8B2458000A74}" scale="85" showPageBreaks="1" printArea="1" view="pageBreakPreview">
      <selection activeCell="I6" sqref="I6"/>
      <pageMargins left="0.51181102362204722" right="0.51181102362204722" top="0.98425196850393704" bottom="0.59055118110236227" header="0.51181102362204722" footer="0.51181102362204722"/>
      <printOptions horizontalCentered="1"/>
      <pageSetup paperSize="9" scale="98" orientation="landscape" blackAndWhite="1" r:id="rId2"/>
      <headerFooter alignWithMargins="0"/>
    </customSheetView>
    <customSheetView guid="{DB6034AB-B9A5-4098-8138-2412AF3DB915}" scale="85" showPageBreaks="1" printArea="1" view="pageBreakPreview">
      <selection activeCell="I6" sqref="I6"/>
      <pageMargins left="0.51181102362204722" right="0.51181102362204722" top="0.98425196850393704" bottom="0.59055118110236227" header="0.51181102362204722" footer="0.51181102362204722"/>
      <printOptions horizontalCentered="1"/>
      <pageSetup paperSize="9" scale="98" orientation="landscape" blackAndWhite="1" r:id="rId3"/>
      <headerFooter alignWithMargins="0"/>
    </customSheetView>
  </customSheetViews>
  <mergeCells count="52">
    <mergeCell ref="AJ10:AY25"/>
    <mergeCell ref="AO26:AY26"/>
    <mergeCell ref="A29:D30"/>
    <mergeCell ref="AJ29:AM29"/>
    <mergeCell ref="A27:D28"/>
    <mergeCell ref="AJ27:AY27"/>
    <mergeCell ref="AJ28:AM28"/>
    <mergeCell ref="AN28:AS28"/>
    <mergeCell ref="AT28:AY28"/>
    <mergeCell ref="AN29:AS29"/>
    <mergeCell ref="AT29:AY29"/>
    <mergeCell ref="AJ30:AM30"/>
    <mergeCell ref="AN30:AS30"/>
    <mergeCell ref="AT30:AY30"/>
    <mergeCell ref="A26:D26"/>
    <mergeCell ref="A10:D10"/>
    <mergeCell ref="A7:C9"/>
    <mergeCell ref="E7:AI7"/>
    <mergeCell ref="AJ9:AY9"/>
    <mergeCell ref="AO7:AY7"/>
    <mergeCell ref="AO8:AY8"/>
    <mergeCell ref="A11:D11"/>
    <mergeCell ref="A12:D12"/>
    <mergeCell ref="A13:D13"/>
    <mergeCell ref="A14:D14"/>
    <mergeCell ref="A15:D15"/>
    <mergeCell ref="A16:D16"/>
    <mergeCell ref="A17:D17"/>
    <mergeCell ref="A18:D18"/>
    <mergeCell ref="A24:D24"/>
    <mergeCell ref="A20:D20"/>
    <mergeCell ref="A25:D25"/>
    <mergeCell ref="A21:D21"/>
    <mergeCell ref="A22:D22"/>
    <mergeCell ref="A23:D23"/>
    <mergeCell ref="A19:D19"/>
    <mergeCell ref="AV4:AY4"/>
    <mergeCell ref="A5:D5"/>
    <mergeCell ref="AJ5:AL6"/>
    <mergeCell ref="AM5:AO6"/>
    <mergeCell ref="AP5:AR6"/>
    <mergeCell ref="AS5:AU6"/>
    <mergeCell ref="AG5:AI6"/>
    <mergeCell ref="I5:AF5"/>
    <mergeCell ref="K6:AF6"/>
    <mergeCell ref="AG4:AI4"/>
    <mergeCell ref="AJ4:AL4"/>
    <mergeCell ref="AM4:AO4"/>
    <mergeCell ref="AP4:AR4"/>
    <mergeCell ref="AS4:AU4"/>
    <mergeCell ref="AV5:AY6"/>
    <mergeCell ref="A6:D6"/>
  </mergeCells>
  <phoneticPr fontId="1"/>
  <conditionalFormatting sqref="AO7:AO8">
    <cfRule type="expression" dxfId="456" priority="13" stopIfTrue="1">
      <formula>AND(AO7&gt;=43831,AO7&lt;=46752,MONTH(AO7)&gt;=10,DAY(AO7)&gt;=10)</formula>
    </cfRule>
    <cfRule type="expression" dxfId="455" priority="14" stopIfTrue="1">
      <formula>AND(AO7&gt;=43831,AO7&lt;=46752,MONTH(AO7)&gt;=10,DAY(AO7)&lt;10)</formula>
    </cfRule>
    <cfRule type="expression" dxfId="454" priority="15" stopIfTrue="1">
      <formula>AND(AO7&gt;=43831,AO7&lt;=46752,MONTH(AO7)&lt;10,DAY(AO7)&gt;=10)</formula>
    </cfRule>
    <cfRule type="expression" dxfId="453" priority="16" stopIfTrue="1">
      <formula>AND(AO7&gt;=43831,AO7&lt;=46752,MONTH(AO7)&lt;10,DAY(AO7)&lt;10)</formula>
    </cfRule>
    <cfRule type="expression" dxfId="452" priority="17" stopIfTrue="1">
      <formula>AND(AO7&gt;=43586,AO7&lt;=43830,MONTH(AO7)&gt;=10,DAY(AO7)&gt;=10)</formula>
    </cfRule>
    <cfRule type="expression" dxfId="451" priority="18" stopIfTrue="1">
      <formula>AND(AO7&gt;=43586,AO7&lt;=43830,MONTH(AO7)&gt;=10,DAY(AO7)&lt;10)</formula>
    </cfRule>
    <cfRule type="expression" dxfId="450" priority="19" stopIfTrue="1">
      <formula>AND(AO7&gt;=43586,AO7&lt;=43830,MONTH(AO7)&lt;10,DAY(AO7)&gt;=10)</formula>
    </cfRule>
    <cfRule type="expression" dxfId="449" priority="20" stopIfTrue="1">
      <formula>AND(AO7&gt;=43586,AO7&lt;=43830,MONTH(AO7)&lt;10,DAY(AO7)&lt;10)</formula>
    </cfRule>
    <cfRule type="expression" dxfId="448" priority="21" stopIfTrue="1">
      <formula>AND(MONTH(AO7)&gt;=10,DAY(AO7)&gt;=10)</formula>
    </cfRule>
    <cfRule type="expression" dxfId="447" priority="22" stopIfTrue="1">
      <formula>AND(MONTH(AO7)&lt;10,DAY(AO7)&gt;=10)</formula>
    </cfRule>
    <cfRule type="expression" dxfId="446" priority="23" stopIfTrue="1">
      <formula>AND(MONTH(AO7)&lt;10,DAY(AO7)&lt;10)</formula>
    </cfRule>
    <cfRule type="expression" dxfId="445" priority="24" stopIfTrue="1">
      <formula>AND(MONTH(AO7)&gt;=10,DAY(AO7)&lt;10)</formula>
    </cfRule>
  </conditionalFormatting>
  <conditionalFormatting sqref="AO26">
    <cfRule type="expression" dxfId="444" priority="1" stopIfTrue="1">
      <formula>AND(AO26&gt;=43831,AO26&lt;=46752,MONTH(AO26)&gt;=10,DAY(AO26)&gt;=10)</formula>
    </cfRule>
    <cfRule type="expression" dxfId="443" priority="2" stopIfTrue="1">
      <formula>AND(AO26&gt;=43831,AO26&lt;=46752,MONTH(AO26)&gt;=10,DAY(AO26)&lt;10)</formula>
    </cfRule>
    <cfRule type="expression" dxfId="442" priority="3" stopIfTrue="1">
      <formula>AND(AO26&gt;=43831,AO26&lt;=46752,MONTH(AO26)&lt;10,DAY(AO26)&gt;=10)</formula>
    </cfRule>
    <cfRule type="expression" dxfId="441" priority="4" stopIfTrue="1">
      <formula>AND(AO26&gt;=43831,AO26&lt;=46752,MONTH(AO26)&lt;10,DAY(AO26)&lt;10)</formula>
    </cfRule>
    <cfRule type="expression" dxfId="440" priority="5" stopIfTrue="1">
      <formula>AND(AO26&gt;=43586,AO26&lt;=43830,MONTH(AO26)&gt;=10,DAY(AO26)&gt;=10)</formula>
    </cfRule>
    <cfRule type="expression" dxfId="439" priority="6" stopIfTrue="1">
      <formula>AND(AO26&gt;=43586,AO26&lt;=43830,MONTH(AO26)&gt;=10,DAY(AO26)&lt;10)</formula>
    </cfRule>
    <cfRule type="expression" dxfId="438" priority="7" stopIfTrue="1">
      <formula>AND(AO26&gt;=43586,AO26&lt;=43830,MONTH(AO26)&lt;10,DAY(AO26)&gt;=10)</formula>
    </cfRule>
    <cfRule type="expression" dxfId="437" priority="8" stopIfTrue="1">
      <formula>AND(AO26&gt;=43586,AO26&lt;=43830,MONTH(AO26)&lt;10,DAY(AO26)&lt;10)</formula>
    </cfRule>
    <cfRule type="expression" dxfId="436" priority="9" stopIfTrue="1">
      <formula>AND(MONTH(AO26)&gt;=10,DAY(AO26)&gt;=10)</formula>
    </cfRule>
    <cfRule type="expression" dxfId="435" priority="10" stopIfTrue="1">
      <formula>AND(MONTH(AO26)&lt;10,DAY(AO26)&gt;=10)</formula>
    </cfRule>
    <cfRule type="expression" dxfId="434" priority="11" stopIfTrue="1">
      <formula>AND(MONTH(AO26)&lt;10,DAY(AO26)&lt;10)</formula>
    </cfRule>
    <cfRule type="expression" dxfId="433" priority="12" stopIfTrue="1">
      <formula>AND(MONTH(AO26)&gt;=10,DAY(AO26)&lt;10)</formula>
    </cfRule>
  </conditionalFormatting>
  <dataValidations count="3">
    <dataValidation imeMode="off" allowBlank="1" showInputMessage="1" showErrorMessage="1" sqref="AV5:AY6 AN29:AS29 AT29:AY30 AO7:AY8 AO26:AY26" xr:uid="{00000000-0002-0000-0A00-000000000000}"/>
    <dataValidation imeMode="hiragana" allowBlank="1" showInputMessage="1" showErrorMessage="1" sqref="A10:D26 AJ10:AY25" xr:uid="{00000000-0002-0000-0A00-000001000000}"/>
    <dataValidation imeMode="off" allowBlank="1" showInputMessage="1" showErrorMessage="1" prompt="年月日を○○○○/○/1で入力" sqref="A5:D5" xr:uid="{00000000-0002-0000-0A00-000002000000}"/>
  </dataValidations>
  <printOptions horizontalCentered="1"/>
  <pageMargins left="0.51181102362204722" right="0.51181102362204722" top="0.98425196850393704" bottom="0.59055118110236227" header="0.51181102362204722" footer="0.51181102362204722"/>
  <pageSetup paperSize="9" scale="98" orientation="landscape" blackAndWhite="1"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X218"/>
  <sheetViews>
    <sheetView view="pageBreakPreview" zoomScaleNormal="100" zoomScaleSheetLayoutView="100" workbookViewId="0">
      <selection activeCell="AD7" sqref="AD7"/>
    </sheetView>
  </sheetViews>
  <sheetFormatPr defaultRowHeight="13.5" x14ac:dyDescent="0.15"/>
  <cols>
    <col min="1" max="22" width="2.625" customWidth="1"/>
    <col min="23" max="24" width="3.125" customWidth="1"/>
    <col min="25" max="95" width="2.625" customWidth="1"/>
  </cols>
  <sheetData>
    <row r="1" spans="1:50" ht="15" customHeight="1" x14ac:dyDescent="0.15">
      <c r="A1" s="248" t="str">
        <f>IF(AN4="令和  年  月  日","様式７","")</f>
        <v>様式７</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c r="AQ1" s="4"/>
      <c r="AR1" s="4"/>
      <c r="AS1" s="4"/>
      <c r="AT1" s="4"/>
      <c r="AU1" s="4"/>
      <c r="AV1" s="4"/>
      <c r="AW1" s="4"/>
      <c r="AX1" s="4"/>
    </row>
    <row r="2" spans="1:50" ht="15" customHeight="1" x14ac:dyDescent="0.15">
      <c r="A2" s="567" t="s">
        <v>150</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row>
    <row r="3" spans="1:50" ht="15" customHeight="1" x14ac:dyDescent="0.15">
      <c r="A3" s="567"/>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row>
    <row r="4" spans="1:50" ht="15" customHeight="1" x14ac:dyDescent="0.15">
      <c r="A4" s="248" t="str">
        <f>IF(B6=0,"　（　発　注　者　）","")</f>
        <v/>
      </c>
      <c r="B4" s="24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578" t="s">
        <v>507</v>
      </c>
      <c r="AO4" s="578"/>
      <c r="AP4" s="578"/>
      <c r="AQ4" s="578"/>
      <c r="AR4" s="578"/>
      <c r="AS4" s="578"/>
      <c r="AT4" s="578"/>
      <c r="AU4" s="578"/>
      <c r="AV4" s="578"/>
      <c r="AW4" s="578"/>
      <c r="AX4" s="578"/>
    </row>
    <row r="5" spans="1:50" ht="15" customHeight="1" x14ac:dyDescent="0.15">
      <c r="A5" s="248"/>
      <c r="B5" s="3" t="s">
        <v>431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4"/>
      <c r="AQ5" s="4"/>
      <c r="AR5" s="4"/>
      <c r="AS5" s="4"/>
      <c r="AT5" s="4"/>
      <c r="AU5" s="4"/>
      <c r="AV5" s="4"/>
      <c r="AW5" s="4"/>
      <c r="AX5" s="4"/>
    </row>
    <row r="6" spans="1:50" ht="15" customHeight="1" x14ac:dyDescent="0.15">
      <c r="A6" s="3"/>
      <c r="B6" s="281" t="str">
        <f>様式1!$B$14</f>
        <v>独立行政法人国立病院機構○○病院</v>
      </c>
      <c r="C6" s="343"/>
      <c r="D6" s="343"/>
      <c r="E6" s="343"/>
      <c r="F6" s="343"/>
      <c r="G6" s="343"/>
      <c r="H6" s="343"/>
      <c r="I6" s="343"/>
      <c r="J6" s="343"/>
      <c r="K6" s="343"/>
      <c r="L6" s="343"/>
      <c r="M6" s="343"/>
      <c r="N6" s="343"/>
      <c r="O6" s="3"/>
      <c r="P6" s="3"/>
      <c r="Q6" s="3"/>
      <c r="R6" s="3"/>
      <c r="S6" s="3"/>
      <c r="T6" s="3"/>
      <c r="U6" s="3"/>
      <c r="V6" s="3"/>
      <c r="W6" s="3"/>
      <c r="X6" s="3"/>
      <c r="Y6" s="3"/>
      <c r="Z6" s="3"/>
      <c r="AA6" s="3"/>
      <c r="AB6" s="3"/>
      <c r="AC6" s="3"/>
      <c r="AD6" s="3"/>
      <c r="AE6" s="3"/>
      <c r="AF6" s="3"/>
      <c r="AG6" s="3"/>
      <c r="AH6" s="3"/>
      <c r="AI6" s="3"/>
      <c r="AJ6" s="3"/>
      <c r="AK6" s="3"/>
      <c r="AL6" s="3"/>
      <c r="AM6" s="3"/>
      <c r="AN6" s="3"/>
      <c r="AO6" s="3"/>
      <c r="AP6" s="4"/>
      <c r="AQ6" s="4"/>
      <c r="AR6" s="4"/>
      <c r="AS6" s="4"/>
      <c r="AT6" s="4"/>
      <c r="AU6" s="4"/>
      <c r="AV6" s="4"/>
      <c r="AW6" s="4"/>
      <c r="AX6" s="4"/>
    </row>
    <row r="7" spans="1:50" ht="15" customHeight="1" x14ac:dyDescent="0.15">
      <c r="A7" s="3"/>
      <c r="B7" s="405" t="str">
        <f>様式1!$B$15</f>
        <v>院長　○○○○</v>
      </c>
      <c r="C7" s="405"/>
      <c r="D7" s="405"/>
      <c r="E7" s="405"/>
      <c r="F7" s="405"/>
      <c r="G7" s="405"/>
      <c r="H7" s="405"/>
      <c r="I7" s="405"/>
      <c r="J7" s="405"/>
      <c r="K7" s="405"/>
      <c r="L7" s="3" t="s">
        <v>20</v>
      </c>
      <c r="M7" s="3"/>
      <c r="N7" s="3"/>
      <c r="O7" s="8"/>
      <c r="P7" s="8"/>
      <c r="Q7" s="8"/>
      <c r="R7" s="8"/>
      <c r="S7" s="8"/>
      <c r="T7" s="8"/>
      <c r="U7" s="8"/>
      <c r="V7" s="8"/>
      <c r="W7" s="8"/>
      <c r="X7" s="8"/>
      <c r="Y7" s="8"/>
      <c r="Z7" s="8"/>
      <c r="AA7" s="8"/>
      <c r="AB7" s="8"/>
      <c r="AC7" s="8"/>
      <c r="AD7" s="8"/>
      <c r="AE7" s="8"/>
      <c r="AF7" s="8"/>
      <c r="AG7" s="568" t="str">
        <f>IF(AM7=0,"社　　　名","")</f>
        <v>社　　　名</v>
      </c>
      <c r="AH7" s="568"/>
      <c r="AI7" s="568"/>
      <c r="AJ7" s="568"/>
      <c r="AK7" s="568"/>
      <c r="AL7" s="8"/>
      <c r="AM7" s="569">
        <f>様式1!$U$23</f>
        <v>0</v>
      </c>
      <c r="AN7" s="569"/>
      <c r="AO7" s="569"/>
      <c r="AP7" s="569"/>
      <c r="AQ7" s="569"/>
      <c r="AR7" s="569"/>
      <c r="AS7" s="569"/>
      <c r="AT7" s="569"/>
      <c r="AU7" s="569"/>
      <c r="AV7" s="8"/>
      <c r="AW7" s="8"/>
      <c r="AX7" s="4"/>
    </row>
    <row r="8" spans="1:50" ht="15" customHeight="1" x14ac:dyDescent="0.15">
      <c r="A8" s="3"/>
      <c r="B8" s="8"/>
      <c r="C8" s="263"/>
      <c r="D8" s="263"/>
      <c r="E8" s="263"/>
      <c r="F8" s="263"/>
      <c r="G8" s="263"/>
      <c r="H8" s="263"/>
      <c r="I8" s="263"/>
      <c r="J8" s="263"/>
      <c r="K8" s="263"/>
      <c r="L8" s="263"/>
      <c r="M8" s="263"/>
      <c r="N8" s="8"/>
      <c r="O8" s="8"/>
      <c r="P8" s="8"/>
      <c r="Q8" s="8"/>
      <c r="R8" s="8"/>
      <c r="S8" s="8"/>
      <c r="T8" s="8"/>
      <c r="U8" s="8"/>
      <c r="V8" s="8"/>
      <c r="W8" s="8"/>
      <c r="X8" s="8"/>
      <c r="Y8" s="8"/>
      <c r="Z8" s="8"/>
      <c r="AA8" s="8"/>
      <c r="AB8" s="8"/>
      <c r="AC8" s="8"/>
      <c r="AD8" s="8"/>
      <c r="AE8" s="8"/>
      <c r="AF8" s="8"/>
      <c r="AG8" s="8"/>
      <c r="AH8" s="8"/>
      <c r="AI8" s="8"/>
      <c r="AJ8" s="8"/>
      <c r="AK8" s="8"/>
      <c r="AL8" s="8"/>
      <c r="AM8" s="559"/>
      <c r="AN8" s="559"/>
      <c r="AO8" s="559"/>
      <c r="AP8" s="559"/>
      <c r="AQ8" s="559"/>
      <c r="AR8" s="559"/>
      <c r="AS8" s="559"/>
      <c r="AT8" s="559"/>
      <c r="AU8" s="559"/>
      <c r="AV8" s="8"/>
      <c r="AW8" s="8"/>
      <c r="AX8" s="4"/>
    </row>
    <row r="9" spans="1:50" ht="15" customHeight="1" x14ac:dyDescent="0.15">
      <c r="A9" s="3"/>
      <c r="B9" s="8"/>
      <c r="C9" s="579" t="s">
        <v>503</v>
      </c>
      <c r="D9" s="579"/>
      <c r="E9" s="579"/>
      <c r="F9" s="579"/>
      <c r="G9" s="579"/>
      <c r="H9" s="579"/>
      <c r="I9" s="579"/>
      <c r="J9" s="8" t="s">
        <v>362</v>
      </c>
      <c r="K9" s="263"/>
      <c r="L9" s="8"/>
      <c r="M9" s="8"/>
      <c r="N9" s="8"/>
      <c r="O9" s="8"/>
      <c r="P9" s="8"/>
      <c r="Q9" s="8"/>
      <c r="R9" s="8"/>
      <c r="S9" s="8"/>
      <c r="T9" s="8"/>
      <c r="U9" s="8"/>
      <c r="V9" s="8"/>
      <c r="W9" s="8"/>
      <c r="X9" s="8"/>
      <c r="Y9" s="8"/>
      <c r="Z9" s="8"/>
      <c r="AA9" s="8"/>
      <c r="AB9" s="8"/>
      <c r="AC9" s="8"/>
      <c r="AD9" s="8"/>
      <c r="AE9" s="8"/>
      <c r="AF9" s="8"/>
      <c r="AG9" s="243" t="s">
        <v>361</v>
      </c>
      <c r="AH9" s="243"/>
      <c r="AI9" s="243"/>
      <c r="AJ9" s="243"/>
      <c r="AK9" s="278" t="str">
        <f>IF(AM9=0,"氏名","")</f>
        <v>氏名</v>
      </c>
      <c r="AM9" s="577">
        <f>'様式3-1'!$Q$40</f>
        <v>0</v>
      </c>
      <c r="AN9" s="577"/>
      <c r="AO9" s="577"/>
      <c r="AP9" s="577"/>
      <c r="AQ9" s="577"/>
      <c r="AR9" s="577"/>
      <c r="AS9" s="577"/>
      <c r="AT9" s="577"/>
      <c r="AU9" s="8"/>
      <c r="AV9" s="8" t="s">
        <v>23</v>
      </c>
      <c r="AW9" s="8"/>
      <c r="AX9" s="4"/>
    </row>
    <row r="10" spans="1:50" ht="1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4"/>
      <c r="AQ10" s="4"/>
      <c r="AR10" s="4"/>
      <c r="AS10" s="4"/>
      <c r="AT10" s="4"/>
      <c r="AU10" s="4"/>
      <c r="AV10" s="4"/>
      <c r="AW10" s="4"/>
      <c r="AX10" s="4"/>
    </row>
    <row r="11" spans="1:50" ht="15" customHeight="1" x14ac:dyDescent="0.15">
      <c r="A11" s="3"/>
      <c r="B11" s="546" t="s">
        <v>153</v>
      </c>
      <c r="C11" s="547"/>
      <c r="D11" s="547"/>
      <c r="E11" s="580" t="e">
        <f>#REF!</f>
        <v>#REF!</v>
      </c>
      <c r="F11" s="580"/>
      <c r="G11" s="580"/>
      <c r="H11" s="580"/>
      <c r="I11" s="580"/>
      <c r="J11" s="580"/>
      <c r="K11" s="580"/>
      <c r="L11" s="580"/>
      <c r="M11" s="580"/>
      <c r="N11" s="580"/>
      <c r="O11" s="580"/>
      <c r="P11" s="580"/>
      <c r="Q11" s="580"/>
      <c r="R11" s="580"/>
      <c r="S11" s="580"/>
      <c r="T11" s="581"/>
      <c r="U11" s="428" t="s">
        <v>154</v>
      </c>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
    </row>
    <row r="12" spans="1:50" ht="15" customHeight="1" x14ac:dyDescent="0.15">
      <c r="A12" s="3"/>
      <c r="B12" s="548"/>
      <c r="C12" s="549"/>
      <c r="D12" s="549"/>
      <c r="E12" s="582"/>
      <c r="F12" s="582"/>
      <c r="G12" s="582"/>
      <c r="H12" s="582"/>
      <c r="I12" s="582"/>
      <c r="J12" s="582"/>
      <c r="K12" s="582"/>
      <c r="L12" s="582"/>
      <c r="M12" s="582"/>
      <c r="N12" s="582"/>
      <c r="O12" s="582"/>
      <c r="P12" s="582"/>
      <c r="Q12" s="582"/>
      <c r="R12" s="582"/>
      <c r="S12" s="582"/>
      <c r="T12" s="583"/>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
    </row>
    <row r="13" spans="1:50" ht="15" customHeight="1" x14ac:dyDescent="0.15">
      <c r="A13" s="3"/>
      <c r="B13" s="550" t="s">
        <v>416</v>
      </c>
      <c r="C13" s="551"/>
      <c r="D13" s="551"/>
      <c r="E13" s="554"/>
      <c r="F13" s="554"/>
      <c r="G13" s="554"/>
      <c r="H13" s="554"/>
      <c r="I13" s="554"/>
      <c r="J13" s="554"/>
      <c r="K13" s="554"/>
      <c r="L13" s="554"/>
      <c r="M13" s="554"/>
      <c r="N13" s="554"/>
      <c r="O13" s="554"/>
      <c r="P13" s="554"/>
      <c r="Q13" s="554"/>
      <c r="R13" s="554"/>
      <c r="S13" s="554"/>
      <c r="T13" s="555"/>
      <c r="U13" s="593" t="s">
        <v>151</v>
      </c>
      <c r="V13" s="594"/>
      <c r="W13" s="428" t="s">
        <v>160</v>
      </c>
      <c r="X13" s="428"/>
      <c r="Y13" s="428"/>
      <c r="Z13" s="428"/>
      <c r="AA13" s="428"/>
      <c r="AB13" s="428"/>
      <c r="AC13" s="428"/>
      <c r="AD13" s="428"/>
      <c r="AE13" s="428"/>
      <c r="AF13" s="428"/>
      <c r="AG13" s="428"/>
      <c r="AH13" s="428"/>
      <c r="AI13" s="428"/>
      <c r="AJ13" s="428"/>
      <c r="AK13" s="428"/>
      <c r="AL13" s="428"/>
      <c r="AM13" s="428" t="s">
        <v>155</v>
      </c>
      <c r="AN13" s="428"/>
      <c r="AO13" s="428"/>
      <c r="AP13" s="428"/>
      <c r="AQ13" s="428"/>
      <c r="AR13" s="428"/>
      <c r="AS13" s="428"/>
      <c r="AT13" s="428"/>
      <c r="AU13" s="576" t="s">
        <v>156</v>
      </c>
      <c r="AV13" s="576"/>
      <c r="AW13" s="576"/>
      <c r="AX13" s="4"/>
    </row>
    <row r="14" spans="1:50" ht="15" customHeight="1" x14ac:dyDescent="0.15">
      <c r="A14" s="3"/>
      <c r="B14" s="552"/>
      <c r="C14" s="553"/>
      <c r="D14" s="553"/>
      <c r="E14" s="556"/>
      <c r="F14" s="556"/>
      <c r="G14" s="556"/>
      <c r="H14" s="556"/>
      <c r="I14" s="556"/>
      <c r="J14" s="556"/>
      <c r="K14" s="556"/>
      <c r="L14" s="556"/>
      <c r="M14" s="556"/>
      <c r="N14" s="556"/>
      <c r="O14" s="556"/>
      <c r="P14" s="556"/>
      <c r="Q14" s="556"/>
      <c r="R14" s="556"/>
      <c r="S14" s="556"/>
      <c r="T14" s="557"/>
      <c r="U14" s="595"/>
      <c r="V14" s="596"/>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576"/>
      <c r="AV14" s="576"/>
      <c r="AW14" s="576"/>
      <c r="AX14" s="4"/>
    </row>
    <row r="15" spans="1:50" ht="15" customHeight="1" x14ac:dyDescent="0.15">
      <c r="A15" s="3"/>
      <c r="B15" s="599" t="s">
        <v>201</v>
      </c>
      <c r="C15" s="600"/>
      <c r="D15" s="600"/>
      <c r="E15" s="600"/>
      <c r="F15" s="600"/>
      <c r="G15" s="600"/>
      <c r="H15" s="600"/>
      <c r="I15" s="600"/>
      <c r="J15" s="600"/>
      <c r="K15" s="600"/>
      <c r="L15" s="600"/>
      <c r="M15" s="600"/>
      <c r="N15" s="600"/>
      <c r="O15" s="600"/>
      <c r="P15" s="600"/>
      <c r="Q15" s="600"/>
      <c r="R15" s="600"/>
      <c r="S15" s="600"/>
      <c r="T15" s="114"/>
      <c r="U15" s="595"/>
      <c r="V15" s="596"/>
      <c r="W15" s="565"/>
      <c r="X15" s="566"/>
      <c r="Y15" s="122"/>
      <c r="Z15" s="558"/>
      <c r="AA15" s="558"/>
      <c r="AB15" s="558"/>
      <c r="AC15" s="558"/>
      <c r="AD15" s="558"/>
      <c r="AE15" s="558"/>
      <c r="AF15" s="558"/>
      <c r="AG15" s="558"/>
      <c r="AH15" s="558"/>
      <c r="AI15" s="558"/>
      <c r="AJ15" s="558"/>
      <c r="AK15" s="558"/>
      <c r="AL15" s="123"/>
      <c r="AM15" s="606"/>
      <c r="AN15" s="558"/>
      <c r="AO15" s="558"/>
      <c r="AP15" s="558"/>
      <c r="AQ15" s="558"/>
      <c r="AR15" s="558"/>
      <c r="AS15" s="558"/>
      <c r="AT15" s="607"/>
      <c r="AU15" s="572"/>
      <c r="AV15" s="573"/>
      <c r="AW15" s="124"/>
      <c r="AX15" s="4"/>
    </row>
    <row r="16" spans="1:50" ht="15" customHeight="1" x14ac:dyDescent="0.15">
      <c r="A16" s="3"/>
      <c r="B16" s="135" t="s">
        <v>215</v>
      </c>
      <c r="C16" s="564" t="s">
        <v>216</v>
      </c>
      <c r="D16" s="564"/>
      <c r="E16" s="564"/>
      <c r="F16" s="564"/>
      <c r="G16" s="564"/>
      <c r="H16" s="564"/>
      <c r="I16" s="564"/>
      <c r="J16" s="564"/>
      <c r="K16" s="564"/>
      <c r="L16" s="564"/>
      <c r="M16" s="564"/>
      <c r="N16" s="564"/>
      <c r="O16" s="564"/>
      <c r="P16" s="564"/>
      <c r="Q16" s="564"/>
      <c r="R16" s="564"/>
      <c r="S16" s="564"/>
      <c r="T16" s="118"/>
      <c r="U16" s="595"/>
      <c r="V16" s="596"/>
      <c r="W16" s="560">
        <v>40756</v>
      </c>
      <c r="X16" s="561"/>
      <c r="Y16" s="136" t="s">
        <v>221</v>
      </c>
      <c r="Z16" s="564" t="s">
        <v>224</v>
      </c>
      <c r="AA16" s="564"/>
      <c r="AB16" s="564"/>
      <c r="AC16" s="564"/>
      <c r="AD16" s="564"/>
      <c r="AE16" s="564"/>
      <c r="AF16" s="564"/>
      <c r="AG16" s="564"/>
      <c r="AH16" s="564"/>
      <c r="AI16" s="564"/>
      <c r="AJ16" s="564"/>
      <c r="AK16" s="564"/>
      <c r="AL16" s="126"/>
      <c r="AM16" s="603" t="str">
        <f>IF(AM9=0,"（管理技術者）",AM9)</f>
        <v>（管理技術者）</v>
      </c>
      <c r="AN16" s="559"/>
      <c r="AO16" s="559"/>
      <c r="AP16" s="559"/>
      <c r="AQ16" s="559"/>
      <c r="AR16" s="559"/>
      <c r="AS16" s="559"/>
      <c r="AT16" s="604"/>
      <c r="AU16" s="605"/>
      <c r="AV16" s="390"/>
      <c r="AW16" s="127" t="s">
        <v>18</v>
      </c>
      <c r="AX16" s="4"/>
    </row>
    <row r="17" spans="1:50" ht="15" customHeight="1" x14ac:dyDescent="0.15">
      <c r="A17" s="3"/>
      <c r="B17" s="135" t="s">
        <v>215</v>
      </c>
      <c r="C17" s="564" t="s">
        <v>217</v>
      </c>
      <c r="D17" s="564"/>
      <c r="E17" s="564"/>
      <c r="F17" s="564"/>
      <c r="G17" s="564"/>
      <c r="H17" s="564"/>
      <c r="I17" s="564"/>
      <c r="J17" s="564"/>
      <c r="K17" s="564"/>
      <c r="L17" s="564"/>
      <c r="M17" s="564"/>
      <c r="N17" s="564"/>
      <c r="O17" s="564"/>
      <c r="P17" s="564"/>
      <c r="Q17" s="564"/>
      <c r="R17" s="564"/>
      <c r="S17" s="564"/>
      <c r="T17" s="118"/>
      <c r="U17" s="595"/>
      <c r="V17" s="596"/>
      <c r="W17" s="560"/>
      <c r="X17" s="561"/>
      <c r="Y17" s="136" t="s">
        <v>221</v>
      </c>
      <c r="Z17" s="564" t="s">
        <v>225</v>
      </c>
      <c r="AA17" s="564"/>
      <c r="AB17" s="564"/>
      <c r="AC17" s="564"/>
      <c r="AD17" s="564"/>
      <c r="AE17" s="564"/>
      <c r="AF17" s="564"/>
      <c r="AG17" s="564"/>
      <c r="AH17" s="564"/>
      <c r="AI17" s="564"/>
      <c r="AJ17" s="564"/>
      <c r="AK17" s="564"/>
      <c r="AL17" s="126"/>
      <c r="AM17" s="603" t="s">
        <v>157</v>
      </c>
      <c r="AN17" s="559"/>
      <c r="AO17" s="559"/>
      <c r="AP17" s="559"/>
      <c r="AQ17" s="559"/>
      <c r="AR17" s="559"/>
      <c r="AS17" s="559"/>
      <c r="AT17" s="604"/>
      <c r="AU17" s="605"/>
      <c r="AV17" s="390"/>
      <c r="AW17" s="127" t="s">
        <v>18</v>
      </c>
      <c r="AX17" s="4"/>
    </row>
    <row r="18" spans="1:50" ht="15" customHeight="1" x14ac:dyDescent="0.15">
      <c r="A18" s="3"/>
      <c r="B18" s="135" t="s">
        <v>215</v>
      </c>
      <c r="C18" s="564" t="s">
        <v>218</v>
      </c>
      <c r="D18" s="564"/>
      <c r="E18" s="564"/>
      <c r="F18" s="564"/>
      <c r="G18" s="564"/>
      <c r="H18" s="564"/>
      <c r="I18" s="564"/>
      <c r="J18" s="564"/>
      <c r="K18" s="564"/>
      <c r="L18" s="564"/>
      <c r="M18" s="564"/>
      <c r="N18" s="564"/>
      <c r="O18" s="564"/>
      <c r="P18" s="564"/>
      <c r="Q18" s="564"/>
      <c r="R18" s="564"/>
      <c r="S18" s="564"/>
      <c r="T18" s="118"/>
      <c r="U18" s="595"/>
      <c r="V18" s="596"/>
      <c r="W18" s="560">
        <v>40780</v>
      </c>
      <c r="X18" s="561"/>
      <c r="Y18" s="136" t="s">
        <v>221</v>
      </c>
      <c r="Z18" s="564" t="s">
        <v>226</v>
      </c>
      <c r="AA18" s="564"/>
      <c r="AB18" s="564"/>
      <c r="AC18" s="564"/>
      <c r="AD18" s="564"/>
      <c r="AE18" s="564"/>
      <c r="AF18" s="564"/>
      <c r="AG18" s="564"/>
      <c r="AH18" s="564"/>
      <c r="AI18" s="564"/>
      <c r="AJ18" s="564"/>
      <c r="AK18" s="564"/>
      <c r="AL18" s="126"/>
      <c r="AM18" s="603" t="s">
        <v>158</v>
      </c>
      <c r="AN18" s="559"/>
      <c r="AO18" s="559"/>
      <c r="AP18" s="559"/>
      <c r="AQ18" s="559"/>
      <c r="AR18" s="559"/>
      <c r="AS18" s="559"/>
      <c r="AT18" s="604"/>
      <c r="AU18" s="605"/>
      <c r="AV18" s="390"/>
      <c r="AW18" s="127" t="s">
        <v>110</v>
      </c>
      <c r="AX18" s="4"/>
    </row>
    <row r="19" spans="1:50" ht="15" customHeight="1" x14ac:dyDescent="0.15">
      <c r="A19" s="3"/>
      <c r="B19" s="135" t="s">
        <v>215</v>
      </c>
      <c r="C19" s="564" t="s">
        <v>219</v>
      </c>
      <c r="D19" s="564"/>
      <c r="E19" s="564"/>
      <c r="F19" s="564"/>
      <c r="G19" s="564"/>
      <c r="H19" s="564"/>
      <c r="I19" s="564"/>
      <c r="J19" s="564"/>
      <c r="K19" s="564"/>
      <c r="L19" s="564"/>
      <c r="M19" s="564"/>
      <c r="N19" s="564"/>
      <c r="O19" s="564"/>
      <c r="P19" s="564"/>
      <c r="Q19" s="564"/>
      <c r="R19" s="564"/>
      <c r="S19" s="564"/>
      <c r="T19" s="118"/>
      <c r="U19" s="595"/>
      <c r="V19" s="596"/>
      <c r="W19" s="562"/>
      <c r="X19" s="563"/>
      <c r="Y19" s="125"/>
      <c r="Z19" s="559"/>
      <c r="AA19" s="559"/>
      <c r="AB19" s="559"/>
      <c r="AC19" s="559"/>
      <c r="AD19" s="559"/>
      <c r="AE19" s="559"/>
      <c r="AF19" s="559"/>
      <c r="AG19" s="559"/>
      <c r="AH19" s="559"/>
      <c r="AI19" s="559"/>
      <c r="AJ19" s="559"/>
      <c r="AK19" s="559"/>
      <c r="AL19" s="126"/>
      <c r="AM19" s="603" t="s">
        <v>159</v>
      </c>
      <c r="AN19" s="559"/>
      <c r="AO19" s="559"/>
      <c r="AP19" s="559"/>
      <c r="AQ19" s="559"/>
      <c r="AR19" s="559"/>
      <c r="AS19" s="559"/>
      <c r="AT19" s="604"/>
      <c r="AU19" s="605"/>
      <c r="AV19" s="390"/>
      <c r="AW19" s="127" t="s">
        <v>110</v>
      </c>
      <c r="AX19" s="4"/>
    </row>
    <row r="20" spans="1:50" ht="15" customHeight="1" x14ac:dyDescent="0.15">
      <c r="A20" s="3"/>
      <c r="B20" s="135" t="s">
        <v>215</v>
      </c>
      <c r="C20" s="564" t="s">
        <v>220</v>
      </c>
      <c r="D20" s="564"/>
      <c r="E20" s="564"/>
      <c r="F20" s="564"/>
      <c r="G20" s="564"/>
      <c r="H20" s="564"/>
      <c r="I20" s="564"/>
      <c r="J20" s="564"/>
      <c r="K20" s="564"/>
      <c r="L20" s="564"/>
      <c r="M20" s="564"/>
      <c r="N20" s="564"/>
      <c r="O20" s="564"/>
      <c r="P20" s="564"/>
      <c r="Q20" s="564"/>
      <c r="R20" s="564"/>
      <c r="S20" s="564"/>
      <c r="T20" s="118"/>
      <c r="U20" s="595"/>
      <c r="V20" s="596"/>
      <c r="W20" s="562"/>
      <c r="X20" s="563"/>
      <c r="Y20" s="125"/>
      <c r="Z20" s="559"/>
      <c r="AA20" s="559"/>
      <c r="AB20" s="559"/>
      <c r="AC20" s="559"/>
      <c r="AD20" s="559"/>
      <c r="AE20" s="559"/>
      <c r="AF20" s="559"/>
      <c r="AG20" s="559"/>
      <c r="AH20" s="559"/>
      <c r="AI20" s="559"/>
      <c r="AJ20" s="559"/>
      <c r="AK20" s="559"/>
      <c r="AL20" s="126"/>
      <c r="AM20" s="603"/>
      <c r="AN20" s="559"/>
      <c r="AO20" s="559"/>
      <c r="AP20" s="559"/>
      <c r="AQ20" s="559"/>
      <c r="AR20" s="559"/>
      <c r="AS20" s="559"/>
      <c r="AT20" s="604"/>
      <c r="AU20" s="605"/>
      <c r="AV20" s="390"/>
      <c r="AW20" s="127"/>
      <c r="AX20" s="4"/>
    </row>
    <row r="21" spans="1:50" ht="15" customHeight="1" x14ac:dyDescent="0.15">
      <c r="A21" s="3"/>
      <c r="B21" s="117"/>
      <c r="C21" s="559"/>
      <c r="D21" s="559"/>
      <c r="E21" s="559"/>
      <c r="F21" s="559"/>
      <c r="G21" s="559"/>
      <c r="H21" s="559"/>
      <c r="I21" s="559"/>
      <c r="J21" s="559"/>
      <c r="K21" s="559"/>
      <c r="L21" s="559"/>
      <c r="M21" s="559"/>
      <c r="N21" s="559"/>
      <c r="O21" s="559"/>
      <c r="P21" s="559"/>
      <c r="Q21" s="559"/>
      <c r="R21" s="559"/>
      <c r="S21" s="559"/>
      <c r="T21" s="118"/>
      <c r="U21" s="595"/>
      <c r="V21" s="596"/>
      <c r="W21" s="562"/>
      <c r="X21" s="563"/>
      <c r="Y21" s="125"/>
      <c r="Z21" s="559"/>
      <c r="AA21" s="559"/>
      <c r="AB21" s="559"/>
      <c r="AC21" s="559"/>
      <c r="AD21" s="559"/>
      <c r="AE21" s="559"/>
      <c r="AF21" s="559"/>
      <c r="AG21" s="559"/>
      <c r="AH21" s="559"/>
      <c r="AI21" s="559"/>
      <c r="AJ21" s="559"/>
      <c r="AK21" s="559"/>
      <c r="AL21" s="126"/>
      <c r="AM21" s="603"/>
      <c r="AN21" s="559"/>
      <c r="AO21" s="559"/>
      <c r="AP21" s="559"/>
      <c r="AQ21" s="559"/>
      <c r="AR21" s="559"/>
      <c r="AS21" s="559"/>
      <c r="AT21" s="604"/>
      <c r="AU21" s="605"/>
      <c r="AV21" s="390"/>
      <c r="AW21" s="127"/>
      <c r="AX21" s="4"/>
    </row>
    <row r="22" spans="1:50" ht="15" customHeight="1" x14ac:dyDescent="0.15">
      <c r="A22" s="3"/>
      <c r="B22" s="117"/>
      <c r="C22" s="559"/>
      <c r="D22" s="559"/>
      <c r="E22" s="559"/>
      <c r="F22" s="559"/>
      <c r="G22" s="559"/>
      <c r="H22" s="559"/>
      <c r="I22" s="559"/>
      <c r="J22" s="559"/>
      <c r="K22" s="559"/>
      <c r="L22" s="559"/>
      <c r="M22" s="559"/>
      <c r="N22" s="559"/>
      <c r="O22" s="559"/>
      <c r="P22" s="559"/>
      <c r="Q22" s="559"/>
      <c r="R22" s="559"/>
      <c r="S22" s="559"/>
      <c r="T22" s="118"/>
      <c r="U22" s="595"/>
      <c r="V22" s="596"/>
      <c r="W22" s="562"/>
      <c r="X22" s="563"/>
      <c r="Y22" s="125"/>
      <c r="Z22" s="559"/>
      <c r="AA22" s="559"/>
      <c r="AB22" s="559"/>
      <c r="AC22" s="559"/>
      <c r="AD22" s="559"/>
      <c r="AE22" s="559"/>
      <c r="AF22" s="559"/>
      <c r="AG22" s="559"/>
      <c r="AH22" s="559"/>
      <c r="AI22" s="559"/>
      <c r="AJ22" s="559"/>
      <c r="AK22" s="559"/>
      <c r="AL22" s="126"/>
      <c r="AM22" s="608"/>
      <c r="AN22" s="584"/>
      <c r="AO22" s="584"/>
      <c r="AP22" s="584"/>
      <c r="AQ22" s="584"/>
      <c r="AR22" s="584"/>
      <c r="AS22" s="584"/>
      <c r="AT22" s="609"/>
      <c r="AU22" s="574"/>
      <c r="AV22" s="575"/>
      <c r="AW22" s="128"/>
      <c r="AX22" s="4"/>
    </row>
    <row r="23" spans="1:50" ht="15" customHeight="1" x14ac:dyDescent="0.15">
      <c r="A23" s="3"/>
      <c r="B23" s="117"/>
      <c r="C23" s="559"/>
      <c r="D23" s="559"/>
      <c r="E23" s="559"/>
      <c r="F23" s="559"/>
      <c r="G23" s="559"/>
      <c r="H23" s="559"/>
      <c r="I23" s="559"/>
      <c r="J23" s="559"/>
      <c r="K23" s="559"/>
      <c r="L23" s="559"/>
      <c r="M23" s="559"/>
      <c r="N23" s="559"/>
      <c r="O23" s="559"/>
      <c r="P23" s="559"/>
      <c r="Q23" s="559"/>
      <c r="R23" s="559"/>
      <c r="S23" s="559"/>
      <c r="T23" s="118"/>
      <c r="U23" s="595"/>
      <c r="V23" s="596"/>
      <c r="W23" s="562"/>
      <c r="X23" s="563"/>
      <c r="Y23" s="125"/>
      <c r="Z23" s="559"/>
      <c r="AA23" s="559"/>
      <c r="AB23" s="559"/>
      <c r="AC23" s="559"/>
      <c r="AD23" s="559"/>
      <c r="AE23" s="559"/>
      <c r="AF23" s="559"/>
      <c r="AG23" s="559"/>
      <c r="AH23" s="559"/>
      <c r="AI23" s="559"/>
      <c r="AJ23" s="559"/>
      <c r="AK23" s="559"/>
      <c r="AL23" s="126"/>
      <c r="AM23" s="419" t="s">
        <v>161</v>
      </c>
      <c r="AN23" s="419"/>
      <c r="AO23" s="419"/>
      <c r="AP23" s="419"/>
      <c r="AQ23" s="419"/>
      <c r="AR23" s="419"/>
      <c r="AS23" s="419"/>
      <c r="AT23" s="601"/>
      <c r="AU23" s="572">
        <f>ROUNDDOWN(SUM(AU15:AV22),0)</f>
        <v>0</v>
      </c>
      <c r="AV23" s="573"/>
      <c r="AW23" s="570" t="s">
        <v>18</v>
      </c>
      <c r="AX23" s="4"/>
    </row>
    <row r="24" spans="1:50" ht="15" customHeight="1" x14ac:dyDescent="0.15">
      <c r="A24" s="3"/>
      <c r="B24" s="117"/>
      <c r="C24" s="559"/>
      <c r="D24" s="559"/>
      <c r="E24" s="559"/>
      <c r="F24" s="559"/>
      <c r="G24" s="559"/>
      <c r="H24" s="559"/>
      <c r="I24" s="559"/>
      <c r="J24" s="559"/>
      <c r="K24" s="559"/>
      <c r="L24" s="559"/>
      <c r="M24" s="559"/>
      <c r="N24" s="559"/>
      <c r="O24" s="559"/>
      <c r="P24" s="559"/>
      <c r="Q24" s="559"/>
      <c r="R24" s="559"/>
      <c r="S24" s="559"/>
      <c r="T24" s="118"/>
      <c r="U24" s="597"/>
      <c r="V24" s="598"/>
      <c r="W24" s="585"/>
      <c r="X24" s="586"/>
      <c r="Y24" s="129"/>
      <c r="Z24" s="584"/>
      <c r="AA24" s="584"/>
      <c r="AB24" s="584"/>
      <c r="AC24" s="584"/>
      <c r="AD24" s="584"/>
      <c r="AE24" s="584"/>
      <c r="AF24" s="584"/>
      <c r="AG24" s="584"/>
      <c r="AH24" s="584"/>
      <c r="AI24" s="584"/>
      <c r="AJ24" s="584"/>
      <c r="AK24" s="584"/>
      <c r="AL24" s="130"/>
      <c r="AM24" s="549"/>
      <c r="AN24" s="549"/>
      <c r="AO24" s="549"/>
      <c r="AP24" s="549"/>
      <c r="AQ24" s="549"/>
      <c r="AR24" s="549"/>
      <c r="AS24" s="549"/>
      <c r="AT24" s="602"/>
      <c r="AU24" s="574"/>
      <c r="AV24" s="575"/>
      <c r="AW24" s="571"/>
      <c r="AX24" s="4"/>
    </row>
    <row r="25" spans="1:50" ht="15" customHeight="1" x14ac:dyDescent="0.15">
      <c r="A25" s="3"/>
      <c r="B25" s="117"/>
      <c r="C25" s="559"/>
      <c r="D25" s="559"/>
      <c r="E25" s="559"/>
      <c r="F25" s="559"/>
      <c r="G25" s="559"/>
      <c r="H25" s="559"/>
      <c r="I25" s="559"/>
      <c r="J25" s="559"/>
      <c r="K25" s="559"/>
      <c r="L25" s="559"/>
      <c r="M25" s="559"/>
      <c r="N25" s="559"/>
      <c r="O25" s="559"/>
      <c r="P25" s="559"/>
      <c r="Q25" s="559"/>
      <c r="R25" s="559"/>
      <c r="S25" s="559"/>
      <c r="T25" s="118"/>
      <c r="U25" s="587" t="s">
        <v>417</v>
      </c>
      <c r="V25" s="588"/>
      <c r="W25" s="428" t="s">
        <v>160</v>
      </c>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
    </row>
    <row r="26" spans="1:50" ht="15" customHeight="1" x14ac:dyDescent="0.15">
      <c r="A26" s="3"/>
      <c r="B26" s="117"/>
      <c r="C26" s="559"/>
      <c r="D26" s="559"/>
      <c r="E26" s="559"/>
      <c r="F26" s="559"/>
      <c r="G26" s="559"/>
      <c r="H26" s="559"/>
      <c r="I26" s="559"/>
      <c r="J26" s="559"/>
      <c r="K26" s="559"/>
      <c r="L26" s="559"/>
      <c r="M26" s="559"/>
      <c r="N26" s="559"/>
      <c r="O26" s="559"/>
      <c r="P26" s="559"/>
      <c r="Q26" s="559"/>
      <c r="R26" s="559"/>
      <c r="S26" s="559"/>
      <c r="T26" s="118"/>
      <c r="U26" s="589"/>
      <c r="V26" s="590"/>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
    </row>
    <row r="27" spans="1:50" ht="15" customHeight="1" x14ac:dyDescent="0.15">
      <c r="A27" s="3"/>
      <c r="B27" s="115"/>
      <c r="C27" s="584"/>
      <c r="D27" s="584"/>
      <c r="E27" s="584"/>
      <c r="F27" s="584"/>
      <c r="G27" s="584"/>
      <c r="H27" s="584"/>
      <c r="I27" s="584"/>
      <c r="J27" s="584"/>
      <c r="K27" s="584"/>
      <c r="L27" s="584"/>
      <c r="M27" s="584"/>
      <c r="N27" s="584"/>
      <c r="O27" s="584"/>
      <c r="P27" s="584"/>
      <c r="Q27" s="584"/>
      <c r="R27" s="584"/>
      <c r="S27" s="584"/>
      <c r="T27" s="116"/>
      <c r="U27" s="589"/>
      <c r="V27" s="590"/>
      <c r="W27" s="565"/>
      <c r="X27" s="566"/>
      <c r="Y27" s="122"/>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123"/>
      <c r="AX27" s="4"/>
    </row>
    <row r="28" spans="1:50" ht="15" customHeight="1" x14ac:dyDescent="0.15">
      <c r="A28" s="3"/>
      <c r="B28" s="428" t="s">
        <v>152</v>
      </c>
      <c r="C28" s="428"/>
      <c r="D28" s="428"/>
      <c r="E28" s="428"/>
      <c r="F28" s="428"/>
      <c r="G28" s="428"/>
      <c r="H28" s="428"/>
      <c r="I28" s="428"/>
      <c r="J28" s="428"/>
      <c r="K28" s="428"/>
      <c r="L28" s="428"/>
      <c r="M28" s="428"/>
      <c r="N28" s="428"/>
      <c r="O28" s="428"/>
      <c r="P28" s="428"/>
      <c r="Q28" s="428"/>
      <c r="R28" s="428"/>
      <c r="S28" s="428"/>
      <c r="T28" s="428"/>
      <c r="U28" s="589"/>
      <c r="V28" s="590"/>
      <c r="W28" s="560">
        <v>40758</v>
      </c>
      <c r="X28" s="561"/>
      <c r="Y28" s="136" t="s">
        <v>221</v>
      </c>
      <c r="Z28" s="564" t="s">
        <v>227</v>
      </c>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126"/>
      <c r="AX28" s="4"/>
    </row>
    <row r="29" spans="1:50" ht="15" customHeight="1" x14ac:dyDescent="0.15">
      <c r="A29" s="3"/>
      <c r="B29" s="428"/>
      <c r="C29" s="428"/>
      <c r="D29" s="428"/>
      <c r="E29" s="428"/>
      <c r="F29" s="428"/>
      <c r="G29" s="428"/>
      <c r="H29" s="428"/>
      <c r="I29" s="428"/>
      <c r="J29" s="428"/>
      <c r="K29" s="428"/>
      <c r="L29" s="428"/>
      <c r="M29" s="428"/>
      <c r="N29" s="428"/>
      <c r="O29" s="428"/>
      <c r="P29" s="428"/>
      <c r="Q29" s="428"/>
      <c r="R29" s="428"/>
      <c r="S29" s="428"/>
      <c r="T29" s="428"/>
      <c r="U29" s="589"/>
      <c r="V29" s="590"/>
      <c r="W29" s="560">
        <v>40765</v>
      </c>
      <c r="X29" s="561"/>
      <c r="Y29" s="136" t="s">
        <v>221</v>
      </c>
      <c r="Z29" s="564" t="s">
        <v>228</v>
      </c>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126"/>
      <c r="AX29" s="4"/>
    </row>
    <row r="30" spans="1:50" ht="15" customHeight="1" x14ac:dyDescent="0.15">
      <c r="A30" s="3"/>
      <c r="B30" s="113"/>
      <c r="C30" s="558"/>
      <c r="D30" s="558"/>
      <c r="E30" s="558"/>
      <c r="F30" s="558"/>
      <c r="G30" s="558"/>
      <c r="H30" s="558"/>
      <c r="I30" s="558"/>
      <c r="J30" s="558"/>
      <c r="K30" s="558"/>
      <c r="L30" s="558"/>
      <c r="M30" s="558"/>
      <c r="N30" s="558"/>
      <c r="O30" s="558"/>
      <c r="P30" s="558"/>
      <c r="Q30" s="558"/>
      <c r="R30" s="558"/>
      <c r="S30" s="558"/>
      <c r="T30" s="114"/>
      <c r="U30" s="589"/>
      <c r="V30" s="590"/>
      <c r="W30" s="560"/>
      <c r="X30" s="561"/>
      <c r="Y30" s="136" t="s">
        <v>221</v>
      </c>
      <c r="Z30" s="564" t="s">
        <v>229</v>
      </c>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126"/>
      <c r="AX30" s="4"/>
    </row>
    <row r="31" spans="1:50" ht="15" customHeight="1" x14ac:dyDescent="0.15">
      <c r="A31" s="3"/>
      <c r="B31" s="135" t="s">
        <v>221</v>
      </c>
      <c r="C31" s="564" t="s">
        <v>222</v>
      </c>
      <c r="D31" s="564"/>
      <c r="E31" s="564"/>
      <c r="F31" s="564"/>
      <c r="G31" s="564"/>
      <c r="H31" s="564"/>
      <c r="I31" s="564"/>
      <c r="J31" s="564"/>
      <c r="K31" s="564"/>
      <c r="L31" s="564"/>
      <c r="M31" s="564"/>
      <c r="N31" s="564"/>
      <c r="O31" s="564"/>
      <c r="P31" s="564"/>
      <c r="Q31" s="564"/>
      <c r="R31" s="564"/>
      <c r="S31" s="564"/>
      <c r="T31" s="118"/>
      <c r="U31" s="589"/>
      <c r="V31" s="590"/>
      <c r="W31" s="560"/>
      <c r="X31" s="561"/>
      <c r="Y31" s="136"/>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126"/>
      <c r="AX31" s="4"/>
    </row>
    <row r="32" spans="1:50" ht="15" customHeight="1" x14ac:dyDescent="0.15">
      <c r="A32" s="3"/>
      <c r="B32" s="135" t="s">
        <v>221</v>
      </c>
      <c r="C32" s="564" t="s">
        <v>223</v>
      </c>
      <c r="D32" s="564"/>
      <c r="E32" s="564"/>
      <c r="F32" s="564"/>
      <c r="G32" s="564"/>
      <c r="H32" s="564"/>
      <c r="I32" s="564"/>
      <c r="J32" s="564"/>
      <c r="K32" s="564"/>
      <c r="L32" s="564"/>
      <c r="M32" s="564"/>
      <c r="N32" s="564"/>
      <c r="O32" s="564"/>
      <c r="P32" s="564"/>
      <c r="Q32" s="564"/>
      <c r="R32" s="564"/>
      <c r="S32" s="564"/>
      <c r="T32" s="118"/>
      <c r="U32" s="589"/>
      <c r="V32" s="590"/>
      <c r="W32" s="562"/>
      <c r="X32" s="563"/>
      <c r="Y32" s="125"/>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126"/>
      <c r="AX32" s="4"/>
    </row>
    <row r="33" spans="1:50" ht="15" customHeight="1" x14ac:dyDescent="0.15">
      <c r="A33" s="3"/>
      <c r="B33" s="117"/>
      <c r="C33" s="559"/>
      <c r="D33" s="559"/>
      <c r="E33" s="559"/>
      <c r="F33" s="559"/>
      <c r="G33" s="559"/>
      <c r="H33" s="559"/>
      <c r="I33" s="559"/>
      <c r="J33" s="559"/>
      <c r="K33" s="559"/>
      <c r="L33" s="559"/>
      <c r="M33" s="559"/>
      <c r="N33" s="559"/>
      <c r="O33" s="559"/>
      <c r="P33" s="559"/>
      <c r="Q33" s="559"/>
      <c r="R33" s="559"/>
      <c r="S33" s="559"/>
      <c r="T33" s="118"/>
      <c r="U33" s="589"/>
      <c r="V33" s="590"/>
      <c r="W33" s="562"/>
      <c r="X33" s="563"/>
      <c r="Y33" s="125"/>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126"/>
      <c r="AX33" s="4"/>
    </row>
    <row r="34" spans="1:50" ht="15" customHeight="1" x14ac:dyDescent="0.15">
      <c r="A34" s="3"/>
      <c r="B34" s="117"/>
      <c r="C34" s="559"/>
      <c r="D34" s="559"/>
      <c r="E34" s="559"/>
      <c r="F34" s="559"/>
      <c r="G34" s="559"/>
      <c r="H34" s="559"/>
      <c r="I34" s="559"/>
      <c r="J34" s="559"/>
      <c r="K34" s="559"/>
      <c r="L34" s="559"/>
      <c r="M34" s="559"/>
      <c r="N34" s="559"/>
      <c r="O34" s="559"/>
      <c r="P34" s="559"/>
      <c r="Q34" s="559"/>
      <c r="R34" s="559"/>
      <c r="S34" s="559"/>
      <c r="T34" s="118"/>
      <c r="U34" s="589"/>
      <c r="V34" s="590"/>
      <c r="W34" s="562"/>
      <c r="X34" s="563"/>
      <c r="Y34" s="125"/>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126"/>
      <c r="AX34" s="4"/>
    </row>
    <row r="35" spans="1:50" ht="15" customHeight="1" x14ac:dyDescent="0.15">
      <c r="A35" s="3"/>
      <c r="B35" s="115"/>
      <c r="C35" s="584"/>
      <c r="D35" s="584"/>
      <c r="E35" s="584"/>
      <c r="F35" s="584"/>
      <c r="G35" s="584"/>
      <c r="H35" s="584"/>
      <c r="I35" s="584"/>
      <c r="J35" s="584"/>
      <c r="K35" s="584"/>
      <c r="L35" s="584"/>
      <c r="M35" s="584"/>
      <c r="N35" s="584"/>
      <c r="O35" s="584"/>
      <c r="P35" s="584"/>
      <c r="Q35" s="584"/>
      <c r="R35" s="584"/>
      <c r="S35" s="584"/>
      <c r="T35" s="116"/>
      <c r="U35" s="591"/>
      <c r="V35" s="592"/>
      <c r="W35" s="585"/>
      <c r="X35" s="586"/>
      <c r="Y35" s="129"/>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130"/>
      <c r="AX35" s="4"/>
    </row>
    <row r="36" spans="1:50" ht="1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50" ht="1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50" ht="1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50" ht="1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50" ht="1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50" ht="1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50" ht="1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50" ht="1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50" ht="1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50" ht="1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50" ht="1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50" ht="1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50" ht="1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sheetData>
  <customSheetViews>
    <customSheetView guid="{13F42123-AF55-44CC-A9A8-BBBCF315987F}" showPageBreaks="1" printArea="1" view="pageBreakPreview">
      <selection activeCell="AD7" sqref="AD7"/>
      <pageMargins left="0.70866141732283472" right="0.70866141732283472" top="0.74803149606299213" bottom="0.74803149606299213" header="0.31496062992125984" footer="0.31496062992125984"/>
      <pageSetup paperSize="9" scale="99" orientation="landscape" blackAndWhite="1" r:id="rId1"/>
    </customSheetView>
    <customSheetView guid="{001DCE84-332C-421D-A468-8B2458000A74}" showPageBreaks="1" printArea="1" view="pageBreakPreview">
      <selection activeCell="AD7" sqref="AD7"/>
      <pageMargins left="0.70866141732283472" right="0.70866141732283472" top="0.74803149606299213" bottom="0.74803149606299213" header="0.31496062992125984" footer="0.31496062992125984"/>
      <pageSetup paperSize="9" scale="99" orientation="landscape" blackAndWhite="1" r:id="rId2"/>
    </customSheetView>
    <customSheetView guid="{DB6034AB-B9A5-4098-8138-2412AF3DB915}" showPageBreaks="1" printArea="1" view="pageBreakPreview">
      <selection activeCell="AD7" sqref="AD7"/>
      <pageMargins left="0.70866141732283472" right="0.70866141732283472" top="0.74803149606299213" bottom="0.74803149606299213" header="0.31496062992125984" footer="0.31496062992125984"/>
      <pageSetup paperSize="9" scale="99" orientation="landscape" blackAndWhite="1" r:id="rId3"/>
    </customSheetView>
  </customSheetViews>
  <mergeCells count="98">
    <mergeCell ref="AM8:AU8"/>
    <mergeCell ref="Z21:AK21"/>
    <mergeCell ref="Z16:AK16"/>
    <mergeCell ref="Z17:AK17"/>
    <mergeCell ref="Z18:AK18"/>
    <mergeCell ref="AM16:AT16"/>
    <mergeCell ref="AM17:AT17"/>
    <mergeCell ref="AM18:AT18"/>
    <mergeCell ref="AM19:AT19"/>
    <mergeCell ref="AM20:AT20"/>
    <mergeCell ref="B7:K7"/>
    <mergeCell ref="Z24:AK24"/>
    <mergeCell ref="Z28:AV28"/>
    <mergeCell ref="Z29:AV29"/>
    <mergeCell ref="AU20:AV20"/>
    <mergeCell ref="AU21:AV21"/>
    <mergeCell ref="AU22:AV22"/>
    <mergeCell ref="AM15:AT15"/>
    <mergeCell ref="AU15:AV15"/>
    <mergeCell ref="AU16:AV16"/>
    <mergeCell ref="AU17:AV17"/>
    <mergeCell ref="AU18:AV18"/>
    <mergeCell ref="Z19:AK19"/>
    <mergeCell ref="Z20:AK20"/>
    <mergeCell ref="AM22:AT22"/>
    <mergeCell ref="AU19:AV19"/>
    <mergeCell ref="W24:X24"/>
    <mergeCell ref="W20:X20"/>
    <mergeCell ref="W21:X21"/>
    <mergeCell ref="W22:X22"/>
    <mergeCell ref="Z30:AV30"/>
    <mergeCell ref="AM23:AT24"/>
    <mergeCell ref="W27:X27"/>
    <mergeCell ref="AM21:AT21"/>
    <mergeCell ref="Z23:AK23"/>
    <mergeCell ref="W23:X23"/>
    <mergeCell ref="C31:S31"/>
    <mergeCell ref="C20:S20"/>
    <mergeCell ref="C21:S21"/>
    <mergeCell ref="C22:S22"/>
    <mergeCell ref="C23:S23"/>
    <mergeCell ref="C33:S33"/>
    <mergeCell ref="C24:S24"/>
    <mergeCell ref="B28:T29"/>
    <mergeCell ref="U25:V35"/>
    <mergeCell ref="C34:S34"/>
    <mergeCell ref="C35:S35"/>
    <mergeCell ref="C32:S32"/>
    <mergeCell ref="C26:S26"/>
    <mergeCell ref="U13:V24"/>
    <mergeCell ref="C25:S25"/>
    <mergeCell ref="B15:S15"/>
    <mergeCell ref="C17:S17"/>
    <mergeCell ref="C18:S18"/>
    <mergeCell ref="C16:S16"/>
    <mergeCell ref="C27:S27"/>
    <mergeCell ref="C30:S30"/>
    <mergeCell ref="W35:X35"/>
    <mergeCell ref="W29:X29"/>
    <mergeCell ref="W33:X33"/>
    <mergeCell ref="W34:X34"/>
    <mergeCell ref="W28:X28"/>
    <mergeCell ref="W30:X30"/>
    <mergeCell ref="W31:X31"/>
    <mergeCell ref="W32:X32"/>
    <mergeCell ref="Z33:AV33"/>
    <mergeCell ref="Z34:AV34"/>
    <mergeCell ref="Z35:AV35"/>
    <mergeCell ref="Z27:AV27"/>
    <mergeCell ref="Z31:AV31"/>
    <mergeCell ref="Z32:AV32"/>
    <mergeCell ref="A2:AX3"/>
    <mergeCell ref="W13:X14"/>
    <mergeCell ref="W25:X26"/>
    <mergeCell ref="Y25:AW26"/>
    <mergeCell ref="AG7:AK7"/>
    <mergeCell ref="AM7:AU7"/>
    <mergeCell ref="AW23:AW24"/>
    <mergeCell ref="AU23:AV24"/>
    <mergeCell ref="Y13:AL14"/>
    <mergeCell ref="U11:AW12"/>
    <mergeCell ref="AM13:AT14"/>
    <mergeCell ref="AU13:AW14"/>
    <mergeCell ref="AM9:AT9"/>
    <mergeCell ref="AN4:AX4"/>
    <mergeCell ref="C9:I9"/>
    <mergeCell ref="E11:T12"/>
    <mergeCell ref="B11:D12"/>
    <mergeCell ref="B13:D14"/>
    <mergeCell ref="E13:T14"/>
    <mergeCell ref="Z15:AK15"/>
    <mergeCell ref="Z22:AK22"/>
    <mergeCell ref="W16:X16"/>
    <mergeCell ref="W17:X17"/>
    <mergeCell ref="W18:X18"/>
    <mergeCell ref="W19:X19"/>
    <mergeCell ref="C19:S19"/>
    <mergeCell ref="W15:X15"/>
  </mergeCells>
  <phoneticPr fontId="1"/>
  <conditionalFormatting sqref="C8">
    <cfRule type="expression" dxfId="432" priority="19" stopIfTrue="1">
      <formula>AND(C8&gt;=43586,C8&lt;=43830,MONTH(C8)&lt;10,DAY(C8)&gt;=10)</formula>
    </cfRule>
    <cfRule type="expression" dxfId="431" priority="14" stopIfTrue="1">
      <formula>AND(C8&gt;=43831,C8&lt;=46752,MONTH(C8)&gt;=10,DAY(C8)&lt;10)</formula>
    </cfRule>
    <cfRule type="expression" dxfId="430" priority="15" stopIfTrue="1">
      <formula>AND(C8&gt;=43831,C8&lt;=46752,MONTH(C8)&lt;10,DAY(C8)&gt;=10)</formula>
    </cfRule>
    <cfRule type="expression" dxfId="429" priority="16" stopIfTrue="1">
      <formula>AND(C8&gt;=43831,C8&lt;=46752,MONTH(C8)&lt;10,DAY(C8)&lt;10)</formula>
    </cfRule>
    <cfRule type="expression" dxfId="428" priority="17" stopIfTrue="1">
      <formula>AND(C8&gt;=43586,C8&lt;=43830,MONTH(C8)&gt;=10,DAY(C8)&gt;=10)</formula>
    </cfRule>
    <cfRule type="expression" dxfId="427" priority="18" stopIfTrue="1">
      <formula>AND(C8&gt;=43586,C8&lt;=43830,MONTH(C8)&gt;=10,DAY(C8)&lt;10)</formula>
    </cfRule>
    <cfRule type="expression" dxfId="426" priority="13" stopIfTrue="1">
      <formula>AND(C8&gt;=43831,C8&lt;=46752,MONTH(C8)&gt;=10,DAY(C8)&gt;=10)</formula>
    </cfRule>
    <cfRule type="expression" dxfId="425" priority="20" stopIfTrue="1">
      <formula>AND(C8&gt;=43586,C8&lt;=43830,MONTH(C8)&lt;10,DAY(C8)&lt;10)</formula>
    </cfRule>
    <cfRule type="expression" dxfId="424" priority="21" stopIfTrue="1">
      <formula>AND(MONTH(C8)&gt;=10,DAY(C8)&gt;=10)</formula>
    </cfRule>
    <cfRule type="expression" dxfId="423" priority="22" stopIfTrue="1">
      <formula>AND(MONTH(C8)&lt;10,DAY(C8)&gt;=10)</formula>
    </cfRule>
    <cfRule type="expression" dxfId="422" priority="23" stopIfTrue="1">
      <formula>AND(MONTH(C8)&lt;10,DAY(C8)&lt;10)</formula>
    </cfRule>
    <cfRule type="expression" dxfId="421" priority="24" stopIfTrue="1">
      <formula>AND(MONTH(C8)&gt;=10,DAY(C8)&lt;10)</formula>
    </cfRule>
  </conditionalFormatting>
  <conditionalFormatting sqref="C9">
    <cfRule type="expression" dxfId="420" priority="7" stopIfTrue="1">
      <formula>AND(C9&gt;=43586,C9&lt;=43830,MONTH(C9)&lt;10,DAY(C9)&gt;=10)</formula>
    </cfRule>
    <cfRule type="expression" dxfId="419" priority="8" stopIfTrue="1">
      <formula>AND(C9&gt;=43586,C9&lt;=43830,MONTH(C9)&lt;10,DAY(C9)&lt;10)</formula>
    </cfRule>
    <cfRule type="expression" dxfId="418" priority="9" stopIfTrue="1">
      <formula>AND(MONTH(C9)&gt;=10,DAY(C9)&gt;=10)</formula>
    </cfRule>
    <cfRule type="expression" dxfId="417" priority="10" stopIfTrue="1">
      <formula>AND(MONTH(C9)&lt;10,DAY(C9)&gt;=10)</formula>
    </cfRule>
    <cfRule type="expression" dxfId="416" priority="11" stopIfTrue="1">
      <formula>AND(MONTH(C9)&lt;10,DAY(C9)&lt;10)</formula>
    </cfRule>
    <cfRule type="expression" dxfId="415" priority="12" stopIfTrue="1">
      <formula>AND(MONTH(C9)&gt;=10,DAY(C9)&lt;10)</formula>
    </cfRule>
    <cfRule type="expression" dxfId="414" priority="1" stopIfTrue="1">
      <formula>AND(C9&gt;=43831,C9&lt;=46752,MONTH(C9)&gt;=10,DAY(C9)&gt;=10)</formula>
    </cfRule>
    <cfRule type="expression" dxfId="413" priority="2" stopIfTrue="1">
      <formula>AND(C9&gt;=43831,C9&lt;=46752,MONTH(C9)&gt;=10,DAY(C9)&lt;10)</formula>
    </cfRule>
    <cfRule type="expression" dxfId="412" priority="3" stopIfTrue="1">
      <formula>AND(C9&gt;=43831,C9&lt;=46752,MONTH(C9)&lt;10,DAY(C9)&gt;=10)</formula>
    </cfRule>
    <cfRule type="expression" dxfId="411" priority="4" stopIfTrue="1">
      <formula>AND(C9&gt;=43831,C9&lt;=46752,MONTH(C9)&lt;10,DAY(C9)&lt;10)</formula>
    </cfRule>
    <cfRule type="expression" dxfId="410" priority="5" stopIfTrue="1">
      <formula>AND(C9&gt;=43586,C9&lt;=43830,MONTH(C9)&gt;=10,DAY(C9)&gt;=10)</formula>
    </cfRule>
    <cfRule type="expression" dxfId="409" priority="6" stopIfTrue="1">
      <formula>AND(C9&gt;=43586,C9&lt;=43830,MONTH(C9)&gt;=10,DAY(C9)&lt;10)</formula>
    </cfRule>
  </conditionalFormatting>
  <conditionalFormatting sqref="AN4">
    <cfRule type="expression" dxfId="408" priority="25" stopIfTrue="1">
      <formula>AND(AN4&gt;=43831,AN4&lt;=46752,MONTH(AN4)&gt;=10,DAY(AN4)&gt;=10)</formula>
    </cfRule>
    <cfRule type="expression" dxfId="407" priority="26" stopIfTrue="1">
      <formula>AND(AN4&gt;=43831,AN4&lt;=46752,MONTH(AN4)&gt;=10,DAY(AN4)&lt;10)</formula>
    </cfRule>
    <cfRule type="expression" dxfId="406" priority="27" stopIfTrue="1">
      <formula>AND(AN4&gt;=43831,AN4&lt;=46752,MONTH(AN4)&lt;10,DAY(AN4)&gt;=10)</formula>
    </cfRule>
    <cfRule type="expression" dxfId="405" priority="28" stopIfTrue="1">
      <formula>AND(AN4&gt;=43831,AN4&lt;=46752,MONTH(AN4)&lt;10,DAY(AN4)&lt;10)</formula>
    </cfRule>
    <cfRule type="expression" dxfId="404" priority="29" stopIfTrue="1">
      <formula>AND(AN4&gt;=43586,AN4&lt;=43830,MONTH(AN4)&gt;=10,DAY(AN4)&gt;=10)</formula>
    </cfRule>
    <cfRule type="expression" dxfId="403" priority="30" stopIfTrue="1">
      <formula>AND(AN4&gt;=43586,AN4&lt;=43830,MONTH(AN4)&gt;=10,DAY(AN4)&lt;10)</formula>
    </cfRule>
    <cfRule type="expression" dxfId="402" priority="31" stopIfTrue="1">
      <formula>AND(AN4&gt;=43586,AN4&lt;=43830,MONTH(AN4)&lt;10,DAY(AN4)&gt;=10)</formula>
    </cfRule>
    <cfRule type="expression" dxfId="401" priority="32" stopIfTrue="1">
      <formula>AND(AN4&gt;=43586,AN4&lt;=43830,MONTH(AN4)&lt;10,DAY(AN4)&lt;10)</formula>
    </cfRule>
    <cfRule type="expression" dxfId="400" priority="33" stopIfTrue="1">
      <formula>AND(MONTH(AN4)&gt;=10,DAY(AN4)&gt;=10)</formula>
    </cfRule>
    <cfRule type="expression" dxfId="399" priority="34" stopIfTrue="1">
      <formula>AND(MONTH(AN4)&lt;10,DAY(AN4)&gt;=10)</formula>
    </cfRule>
    <cfRule type="expression" dxfId="398" priority="35" stopIfTrue="1">
      <formula>AND(MONTH(AN4)&lt;10,DAY(AN4)&lt;10)</formula>
    </cfRule>
    <cfRule type="expression" dxfId="397" priority="36" stopIfTrue="1">
      <formula>AND(MONTH(AN4)&gt;=10,DAY(AN4)&lt;10)</formula>
    </cfRule>
  </conditionalFormatting>
  <dataValidations count="3">
    <dataValidation imeMode="off" allowBlank="1" showInputMessage="1" showErrorMessage="1" sqref="W15:X24 W27:X35 AU15:AV22 AN4:AX4" xr:uid="{00000000-0002-0000-0B00-000000000000}"/>
    <dataValidation imeMode="hiragana" allowBlank="1" showInputMessage="1" showErrorMessage="1" sqref="E13:T14 B16:S27 B30:S35 Y15:AK24 AM15:AT22 Y27:AV35" xr:uid="{00000000-0002-0000-0B00-000001000000}"/>
    <dataValidation imeMode="off" allowBlank="1" showInputMessage="1" showErrorMessage="1" prompt="年月日を○○○○/○/1で入力" sqref="C9:I9" xr:uid="{00000000-0002-0000-0B00-000002000000}"/>
  </dataValidations>
  <pageMargins left="0.70866141732283472" right="0.70866141732283472" top="0.74803149606299213" bottom="0.74803149606299213" header="0.31496062992125984" footer="0.31496062992125984"/>
  <pageSetup paperSize="9" scale="99" orientation="landscape" blackAndWhite="1"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D52"/>
  <sheetViews>
    <sheetView view="pageBreakPreview" topLeftCell="A32" zoomScale="70" zoomScaleNormal="70" zoomScaleSheetLayoutView="70" workbookViewId="0">
      <selection activeCell="A38" sqref="A38:D38"/>
    </sheetView>
  </sheetViews>
  <sheetFormatPr defaultColWidth="4.125" defaultRowHeight="21" customHeight="1" x14ac:dyDescent="0.15"/>
  <cols>
    <col min="1" max="26" width="4.625" style="138" customWidth="1"/>
    <col min="27" max="27" width="8.25" style="138" customWidth="1"/>
    <col min="28" max="35" width="4.625" style="138" customWidth="1"/>
    <col min="36" max="41" width="4.75" style="138" customWidth="1"/>
    <col min="42" max="16384" width="4.125" style="138"/>
  </cols>
  <sheetData>
    <row r="1" spans="1:30" ht="30" customHeight="1" x14ac:dyDescent="0.15">
      <c r="A1" s="270" t="str">
        <f>IF(T2="令和  年  月  日","様式８","")</f>
        <v>様式８</v>
      </c>
    </row>
    <row r="2" spans="1:30" ht="30" customHeight="1" x14ac:dyDescent="0.15">
      <c r="Q2" s="264"/>
      <c r="R2" s="264"/>
      <c r="S2" s="264"/>
      <c r="T2" s="614" t="s">
        <v>509</v>
      </c>
      <c r="U2" s="614"/>
      <c r="V2" s="614"/>
      <c r="W2" s="614"/>
      <c r="X2" s="614"/>
      <c r="Y2" s="614"/>
      <c r="Z2" s="614"/>
      <c r="AA2" s="614"/>
    </row>
    <row r="3" spans="1:30" ht="30" customHeight="1" x14ac:dyDescent="0.15">
      <c r="A3" s="138" t="s">
        <v>432</v>
      </c>
    </row>
    <row r="4" spans="1:30" ht="30" customHeight="1" x14ac:dyDescent="0.15">
      <c r="A4" s="140" t="str">
        <f>IF(様式1!B14=0,"独立行政法人　国立病院機構　○○病院",様式1!$B$14)</f>
        <v>独立行政法人国立病院機構○○病院</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30" ht="30" customHeight="1" x14ac:dyDescent="0.15">
      <c r="A5" s="140"/>
      <c r="B5" s="622" t="str">
        <f>様式1!$B$15</f>
        <v>院長　○○○○</v>
      </c>
      <c r="C5" s="622"/>
      <c r="D5" s="622"/>
      <c r="E5" s="622"/>
      <c r="F5" s="622"/>
      <c r="G5" s="622"/>
      <c r="H5" s="622"/>
      <c r="I5" s="140" t="s">
        <v>233</v>
      </c>
      <c r="J5" s="140"/>
      <c r="K5" s="140"/>
      <c r="L5" s="140"/>
      <c r="M5" s="140"/>
      <c r="N5" s="140"/>
      <c r="O5" s="140"/>
      <c r="P5" s="140"/>
      <c r="Q5" s="140"/>
      <c r="R5" s="140"/>
      <c r="S5" s="140"/>
      <c r="T5" s="140"/>
      <c r="U5" s="140"/>
      <c r="V5" s="140"/>
      <c r="W5" s="140"/>
      <c r="X5" s="140"/>
      <c r="Y5" s="140"/>
      <c r="Z5" s="140"/>
      <c r="AA5" s="140"/>
      <c r="AB5" s="140"/>
      <c r="AC5" s="140"/>
    </row>
    <row r="6" spans="1:30" ht="30" customHeight="1" x14ac:dyDescent="0.15">
      <c r="A6" s="140"/>
      <c r="B6" s="140"/>
      <c r="C6" s="140"/>
      <c r="D6" s="140"/>
      <c r="E6" s="140"/>
      <c r="F6" s="140"/>
      <c r="G6" s="140"/>
      <c r="H6" s="140"/>
      <c r="I6" s="140"/>
      <c r="J6" s="140"/>
      <c r="K6" s="140"/>
      <c r="L6" s="140"/>
      <c r="M6" s="140"/>
      <c r="N6" s="140"/>
      <c r="O6" s="140"/>
      <c r="P6" s="140"/>
      <c r="AB6" s="140"/>
      <c r="AC6" s="140"/>
    </row>
    <row r="7" spans="1:30" ht="30" customHeight="1" x14ac:dyDescent="0.15">
      <c r="A7" s="140"/>
      <c r="B7" s="140"/>
      <c r="C7" s="140"/>
      <c r="D7" s="140"/>
      <c r="E7" s="140"/>
      <c r="F7" s="140"/>
      <c r="G7" s="140"/>
      <c r="H7" s="140"/>
      <c r="I7" s="140"/>
      <c r="J7" s="140"/>
      <c r="K7" s="140"/>
      <c r="L7" s="140"/>
      <c r="M7" s="140"/>
      <c r="N7" s="140"/>
      <c r="O7" s="140"/>
      <c r="P7" s="140"/>
      <c r="Q7" s="140"/>
      <c r="S7" s="620">
        <f>様式1!$U$23</f>
        <v>0</v>
      </c>
      <c r="T7" s="620"/>
      <c r="U7" s="620"/>
      <c r="V7" s="620"/>
      <c r="W7" s="620"/>
      <c r="X7" s="620"/>
      <c r="Y7" s="620"/>
      <c r="Z7" s="620"/>
      <c r="AA7" s="620"/>
      <c r="AB7" s="140"/>
      <c r="AC7" s="140"/>
      <c r="AD7" s="140"/>
    </row>
    <row r="8" spans="1:30" ht="30" customHeight="1" x14ac:dyDescent="0.15">
      <c r="A8" s="140"/>
      <c r="B8" s="140"/>
      <c r="C8" s="140"/>
      <c r="D8" s="140"/>
      <c r="E8" s="140"/>
      <c r="F8" s="140"/>
      <c r="G8" s="140"/>
      <c r="H8" s="140"/>
      <c r="I8" s="140"/>
      <c r="J8" s="140"/>
      <c r="K8" s="140"/>
      <c r="L8" s="140"/>
      <c r="M8" s="140"/>
      <c r="N8" s="140"/>
      <c r="O8" s="140"/>
      <c r="P8" s="140"/>
      <c r="Q8" s="140"/>
      <c r="R8" s="140"/>
      <c r="T8" s="140" t="s">
        <v>178</v>
      </c>
      <c r="U8" s="140"/>
      <c r="V8" s="140"/>
      <c r="W8" s="140"/>
      <c r="X8" s="617">
        <f>'様式3-1'!Q40</f>
        <v>0</v>
      </c>
      <c r="Y8" s="617"/>
      <c r="Z8" s="617"/>
      <c r="AA8" s="617"/>
      <c r="AB8" s="140"/>
      <c r="AC8" s="140"/>
    </row>
    <row r="9" spans="1:30" ht="30" customHeight="1" x14ac:dyDescent="0.15">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row>
    <row r="10" spans="1:30" ht="30" customHeight="1" x14ac:dyDescent="0.15">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row>
    <row r="11" spans="1:30" ht="30" customHeight="1" x14ac:dyDescent="0.15">
      <c r="A11" s="618" t="s">
        <v>234</v>
      </c>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141"/>
      <c r="AC11" s="141"/>
    </row>
    <row r="14" spans="1:30" ht="21" customHeight="1" x14ac:dyDescent="0.15">
      <c r="B14" s="138" t="str">
        <f>"下記のとおり、"&amp;TEXT($T$2,"ggge年m月d日")&amp;"現在の出来高率を報告いたします。"</f>
        <v>下記のとおり、令和  年  月  日現在の出来高率を報告いたします。</v>
      </c>
      <c r="F14"/>
      <c r="G14"/>
      <c r="H14"/>
      <c r="I14"/>
      <c r="J14"/>
      <c r="K14"/>
      <c r="L14"/>
      <c r="M14"/>
      <c r="N14"/>
      <c r="P14" s="264"/>
    </row>
    <row r="15" spans="1:30" ht="21" customHeight="1" x14ac:dyDescent="0.15">
      <c r="H15" s="139"/>
      <c r="I15" s="139"/>
      <c r="K15" s="139"/>
      <c r="L15" s="139"/>
      <c r="N15" s="139"/>
      <c r="O15" s="139"/>
    </row>
    <row r="17" spans="1:29" ht="21" customHeight="1" x14ac:dyDescent="0.15">
      <c r="A17" s="615" t="s">
        <v>235</v>
      </c>
      <c r="B17" s="616"/>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616"/>
      <c r="AB17" s="211"/>
      <c r="AC17" s="211"/>
    </row>
    <row r="18" spans="1:29" ht="21" customHeight="1" x14ac:dyDescent="0.15">
      <c r="A18" s="211"/>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row>
    <row r="20" spans="1:29" ht="21" customHeight="1" x14ac:dyDescent="0.15">
      <c r="B20" s="142" t="s">
        <v>236</v>
      </c>
      <c r="C20" s="610" t="s">
        <v>237</v>
      </c>
      <c r="D20" s="610"/>
      <c r="E20" s="610"/>
      <c r="F20" s="610"/>
      <c r="H20" s="621" t="e">
        <f>#REF!</f>
        <v>#REF!</v>
      </c>
      <c r="I20" s="395"/>
      <c r="J20" s="395"/>
      <c r="K20" s="395"/>
      <c r="L20" s="395"/>
      <c r="M20" s="395"/>
      <c r="N20" s="395"/>
      <c r="O20" s="395"/>
      <c r="P20" s="395"/>
      <c r="Q20" s="395"/>
      <c r="R20" s="395"/>
      <c r="S20" s="395"/>
      <c r="T20" s="395"/>
      <c r="U20" s="395"/>
      <c r="V20" s="395"/>
      <c r="W20" s="395"/>
      <c r="X20" s="395"/>
      <c r="Y20" s="395"/>
      <c r="Z20" s="395"/>
    </row>
    <row r="21" spans="1:29" ht="21" customHeight="1" x14ac:dyDescent="0.15">
      <c r="H21" s="395"/>
      <c r="I21" s="395"/>
      <c r="J21" s="395"/>
      <c r="K21" s="395"/>
      <c r="L21" s="395"/>
      <c r="M21" s="395"/>
      <c r="N21" s="395"/>
      <c r="O21" s="395"/>
      <c r="P21" s="395"/>
      <c r="Q21" s="395"/>
      <c r="R21" s="395"/>
      <c r="S21" s="395"/>
      <c r="T21" s="395"/>
      <c r="U21" s="395"/>
      <c r="V21" s="395"/>
      <c r="W21" s="395"/>
      <c r="X21" s="395"/>
      <c r="Y21" s="395"/>
      <c r="Z21" s="395"/>
    </row>
    <row r="23" spans="1:29" ht="21" customHeight="1" x14ac:dyDescent="0.15">
      <c r="B23" s="142" t="s">
        <v>238</v>
      </c>
      <c r="C23" s="610" t="s">
        <v>491</v>
      </c>
      <c r="D23" s="610"/>
      <c r="E23" s="610"/>
      <c r="F23" s="610"/>
      <c r="O23" s="610" t="s">
        <v>239</v>
      </c>
      <c r="P23" s="610"/>
      <c r="Q23" s="610"/>
      <c r="T23" s="610" t="s">
        <v>240</v>
      </c>
      <c r="U23" s="610"/>
      <c r="V23" s="610"/>
    </row>
    <row r="25" spans="1:29" ht="21" customHeight="1" x14ac:dyDescent="0.15">
      <c r="J25" s="610" t="s">
        <v>241</v>
      </c>
      <c r="K25" s="610"/>
      <c r="L25" s="610"/>
      <c r="O25" s="613">
        <f>+'様式8-2'!AI11</f>
        <v>0</v>
      </c>
      <c r="P25" s="613"/>
      <c r="Q25" s="613"/>
      <c r="R25" s="138" t="s">
        <v>242</v>
      </c>
      <c r="T25" s="613">
        <f>+'様式8-2'!AI12</f>
        <v>0</v>
      </c>
      <c r="U25" s="613"/>
      <c r="V25" s="613"/>
      <c r="W25" s="138" t="s">
        <v>243</v>
      </c>
    </row>
    <row r="26" spans="1:29" ht="21" customHeight="1" x14ac:dyDescent="0.15">
      <c r="O26" s="144"/>
      <c r="P26" s="144"/>
      <c r="Q26" s="144"/>
      <c r="T26" s="144"/>
      <c r="U26" s="144"/>
      <c r="V26" s="144"/>
    </row>
    <row r="27" spans="1:29" ht="21" customHeight="1" x14ac:dyDescent="0.15">
      <c r="J27" s="610" t="s">
        <v>244</v>
      </c>
      <c r="K27" s="610"/>
      <c r="L27" s="610"/>
      <c r="O27" s="613">
        <f>+'様式8-2'!AI15</f>
        <v>0</v>
      </c>
      <c r="P27" s="613"/>
      <c r="Q27" s="613"/>
      <c r="R27" s="138" t="s">
        <v>243</v>
      </c>
      <c r="T27" s="613">
        <f>+'様式8-2'!AI16</f>
        <v>0</v>
      </c>
      <c r="U27" s="613"/>
      <c r="V27" s="613"/>
      <c r="W27" s="138" t="s">
        <v>243</v>
      </c>
    </row>
    <row r="28" spans="1:29" ht="21" customHeight="1" x14ac:dyDescent="0.15">
      <c r="O28" s="144"/>
      <c r="P28" s="144"/>
      <c r="Q28" s="144"/>
      <c r="T28" s="144"/>
      <c r="U28" s="144"/>
      <c r="V28" s="144"/>
    </row>
    <row r="29" spans="1:29" ht="21" customHeight="1" x14ac:dyDescent="0.15">
      <c r="J29" s="610" t="s">
        <v>245</v>
      </c>
      <c r="K29" s="610"/>
      <c r="L29" s="610"/>
      <c r="O29" s="613">
        <f>+'様式8-2'!AI17</f>
        <v>0</v>
      </c>
      <c r="P29" s="613"/>
      <c r="Q29" s="613"/>
      <c r="R29" s="138" t="s">
        <v>243</v>
      </c>
      <c r="T29" s="613">
        <f>+'様式8-2'!AI18</f>
        <v>0</v>
      </c>
      <c r="U29" s="613"/>
      <c r="V29" s="613"/>
      <c r="W29" s="138" t="s">
        <v>243</v>
      </c>
    </row>
    <row r="30" spans="1:29" ht="21" customHeight="1" x14ac:dyDescent="0.15">
      <c r="O30" s="613"/>
      <c r="P30" s="613"/>
      <c r="Q30" s="613"/>
      <c r="T30" s="613"/>
      <c r="U30" s="613"/>
      <c r="V30" s="613"/>
    </row>
    <row r="31" spans="1:29" ht="21" customHeight="1" x14ac:dyDescent="0.15">
      <c r="J31" s="610" t="s">
        <v>246</v>
      </c>
      <c r="K31" s="610"/>
      <c r="L31" s="610"/>
      <c r="O31" s="613">
        <f>+'様式8-2'!AI19</f>
        <v>0</v>
      </c>
      <c r="P31" s="613"/>
      <c r="Q31" s="613"/>
      <c r="R31" s="138" t="s">
        <v>243</v>
      </c>
      <c r="T31" s="613">
        <f>+'様式8-2'!AI20</f>
        <v>0</v>
      </c>
      <c r="U31" s="613"/>
      <c r="V31" s="613"/>
      <c r="W31" s="138" t="s">
        <v>243</v>
      </c>
    </row>
    <row r="33" spans="2:30" ht="21" customHeight="1" x14ac:dyDescent="0.15">
      <c r="B33" s="142" t="s">
        <v>247</v>
      </c>
      <c r="C33" s="138" t="s">
        <v>248</v>
      </c>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2:30" ht="21" customHeight="1" x14ac:dyDescent="0.15">
      <c r="B34" s="142"/>
      <c r="C34" s="145" t="s">
        <v>492</v>
      </c>
      <c r="G34" s="62"/>
      <c r="H34" s="62"/>
      <c r="I34" s="62"/>
      <c r="J34" s="62"/>
      <c r="K34" s="62"/>
      <c r="L34" s="62"/>
      <c r="M34" s="62"/>
      <c r="N34" s="62"/>
      <c r="O34" s="62"/>
      <c r="P34" s="62"/>
      <c r="Q34" s="62"/>
      <c r="R34" s="62"/>
      <c r="S34" s="62"/>
      <c r="T34" s="62"/>
      <c r="U34" s="62"/>
      <c r="V34" s="62"/>
      <c r="W34" s="62"/>
      <c r="X34" s="62"/>
      <c r="Y34" s="62"/>
      <c r="Z34" s="62"/>
      <c r="AA34" s="62"/>
      <c r="AC34" s="62"/>
    </row>
    <row r="35" spans="2:30" ht="21" customHeight="1" x14ac:dyDescent="0.15">
      <c r="J35" s="610" t="s">
        <v>241</v>
      </c>
      <c r="K35" s="610"/>
      <c r="L35" s="610"/>
      <c r="P35" s="144"/>
      <c r="Q35" s="611">
        <v>0</v>
      </c>
      <c r="R35" s="612"/>
      <c r="S35" s="612"/>
      <c r="T35" s="612"/>
      <c r="U35" s="612"/>
      <c r="V35" s="138" t="s">
        <v>185</v>
      </c>
    </row>
    <row r="36" spans="2:30" ht="21" customHeight="1" x14ac:dyDescent="0.15">
      <c r="P36" s="144"/>
      <c r="Q36" s="144"/>
      <c r="R36" s="144"/>
      <c r="S36" s="144"/>
      <c r="T36" s="144"/>
      <c r="U36" s="144"/>
    </row>
    <row r="37" spans="2:30" ht="21" customHeight="1" x14ac:dyDescent="0.15">
      <c r="J37" s="610" t="s">
        <v>244</v>
      </c>
      <c r="K37" s="610"/>
      <c r="L37" s="610"/>
      <c r="P37" s="144"/>
      <c r="Q37" s="611">
        <v>0</v>
      </c>
      <c r="R37" s="612"/>
      <c r="S37" s="612"/>
      <c r="T37" s="612"/>
      <c r="U37" s="612"/>
      <c r="V37" s="138" t="s">
        <v>185</v>
      </c>
    </row>
    <row r="38" spans="2:30" ht="21" customHeight="1" x14ac:dyDescent="0.15">
      <c r="P38" s="144"/>
      <c r="Q38" s="144"/>
      <c r="R38" s="144"/>
      <c r="S38" s="144"/>
      <c r="T38" s="144"/>
      <c r="U38" s="144"/>
    </row>
    <row r="39" spans="2:30" ht="21" customHeight="1" x14ac:dyDescent="0.15">
      <c r="J39" s="610" t="s">
        <v>245</v>
      </c>
      <c r="K39" s="610"/>
      <c r="L39" s="610"/>
      <c r="P39" s="144"/>
      <c r="Q39" s="611">
        <v>0</v>
      </c>
      <c r="R39" s="612"/>
      <c r="S39" s="612"/>
      <c r="T39" s="612"/>
      <c r="U39" s="612"/>
      <c r="V39" s="138" t="s">
        <v>185</v>
      </c>
    </row>
    <row r="40" spans="2:30" ht="21" customHeight="1" x14ac:dyDescent="0.15">
      <c r="P40" s="144"/>
      <c r="Q40" s="144"/>
      <c r="R40" s="144"/>
      <c r="S40" s="613"/>
      <c r="T40" s="613"/>
      <c r="U40" s="613"/>
    </row>
    <row r="41" spans="2:30" ht="21" customHeight="1" x14ac:dyDescent="0.15">
      <c r="J41" s="610" t="s">
        <v>246</v>
      </c>
      <c r="K41" s="610"/>
      <c r="L41" s="610"/>
      <c r="P41" s="144"/>
      <c r="Q41" s="611">
        <f>Q35+Q37+Q39</f>
        <v>0</v>
      </c>
      <c r="R41" s="612"/>
      <c r="S41" s="612"/>
      <c r="T41" s="612"/>
      <c r="U41" s="612"/>
      <c r="V41" s="138" t="s">
        <v>185</v>
      </c>
    </row>
    <row r="42" spans="2:30" ht="21" customHeight="1" x14ac:dyDescent="0.15">
      <c r="B42" s="142"/>
      <c r="C42" s="143"/>
      <c r="D42" s="143"/>
      <c r="E42" s="143"/>
      <c r="F42" s="143"/>
    </row>
    <row r="43" spans="2:30" ht="21" customHeight="1" x14ac:dyDescent="0.15">
      <c r="B43" s="142"/>
      <c r="C43" s="143"/>
      <c r="D43" s="143"/>
      <c r="E43" s="143"/>
      <c r="F43" s="143"/>
    </row>
    <row r="45" spans="2:30" ht="21" customHeight="1" x14ac:dyDescent="0.15">
      <c r="B45" s="142" t="s">
        <v>249</v>
      </c>
      <c r="C45" s="610" t="s">
        <v>250</v>
      </c>
      <c r="D45" s="610"/>
      <c r="E45" s="610"/>
      <c r="F45" s="610"/>
      <c r="J45" s="138" t="s">
        <v>251</v>
      </c>
      <c r="K45" s="138" t="s">
        <v>252</v>
      </c>
    </row>
    <row r="46" spans="2:30" ht="21" customHeight="1" x14ac:dyDescent="0.15">
      <c r="J46" s="138" t="s">
        <v>253</v>
      </c>
      <c r="K46" s="138" t="s">
        <v>254</v>
      </c>
    </row>
    <row r="47" spans="2:30" ht="21" customHeight="1" x14ac:dyDescent="0.15">
      <c r="J47" s="138" t="s">
        <v>255</v>
      </c>
      <c r="K47" s="138" t="s">
        <v>256</v>
      </c>
    </row>
    <row r="48" spans="2:30" ht="21" customHeight="1" x14ac:dyDescent="0.15">
      <c r="J48" s="138" t="s">
        <v>255</v>
      </c>
      <c r="K48" s="138" t="s">
        <v>257</v>
      </c>
    </row>
    <row r="49" spans="4:11" ht="21" customHeight="1" x14ac:dyDescent="0.15">
      <c r="J49" s="138" t="s">
        <v>255</v>
      </c>
      <c r="K49" s="138" t="s">
        <v>258</v>
      </c>
    </row>
    <row r="52" spans="4:11" ht="21" customHeight="1" x14ac:dyDescent="0.15">
      <c r="D52" s="342" t="s">
        <v>502</v>
      </c>
    </row>
  </sheetData>
  <customSheetViews>
    <customSheetView guid="{13F42123-AF55-44CC-A9A8-BBBCF315987F}" scale="70" showPageBreaks="1" printArea="1" view="pageBreakPreview" topLeftCell="A32">
      <selection activeCell="A38" sqref="A38:D38"/>
      <pageMargins left="0.39370078740157483" right="0.39370078740157483" top="0.70866141732283472" bottom="0.39370078740157483" header="0.51181102362204722" footer="0.51181102362204722"/>
      <printOptions horizontalCentered="1"/>
      <pageSetup paperSize="9" scale="69" orientation="portrait" blackAndWhite="1" r:id="rId1"/>
      <headerFooter alignWithMargins="0"/>
    </customSheetView>
    <customSheetView guid="{001DCE84-332C-421D-A468-8B2458000A74}" scale="70" showPageBreaks="1" printArea="1" view="pageBreakPreview" topLeftCell="A32">
      <selection activeCell="A38" sqref="A38:D38"/>
      <pageMargins left="0.39370078740157483" right="0.39370078740157483" top="0.70866141732283472" bottom="0.39370078740157483" header="0.51181102362204722" footer="0.51181102362204722"/>
      <printOptions horizontalCentered="1"/>
      <pageSetup paperSize="9" scale="69" orientation="portrait" blackAndWhite="1" r:id="rId2"/>
      <headerFooter alignWithMargins="0"/>
    </customSheetView>
    <customSheetView guid="{DB6034AB-B9A5-4098-8138-2412AF3DB915}" scale="70" showPageBreaks="1" printArea="1" view="pageBreakPreview" topLeftCell="A32">
      <selection activeCell="A38" sqref="A38:D38"/>
      <pageMargins left="0.39370078740157483" right="0.39370078740157483" top="0.70866141732283472" bottom="0.39370078740157483" header="0.51181102362204722" footer="0.51181102362204722"/>
      <printOptions horizontalCentered="1"/>
      <pageSetup paperSize="9" scale="69" orientation="portrait" blackAndWhite="1" r:id="rId3"/>
      <headerFooter alignWithMargins="0"/>
    </customSheetView>
  </customSheetViews>
  <mergeCells count="35">
    <mergeCell ref="T2:AA2"/>
    <mergeCell ref="A17:AA17"/>
    <mergeCell ref="C20:F20"/>
    <mergeCell ref="C23:F23"/>
    <mergeCell ref="O23:Q23"/>
    <mergeCell ref="T23:V23"/>
    <mergeCell ref="X8:AA8"/>
    <mergeCell ref="A11:AA11"/>
    <mergeCell ref="S7:AA7"/>
    <mergeCell ref="H20:Z21"/>
    <mergeCell ref="B5:H5"/>
    <mergeCell ref="J25:L25"/>
    <mergeCell ref="O25:Q25"/>
    <mergeCell ref="T25:V25"/>
    <mergeCell ref="J27:L27"/>
    <mergeCell ref="O27:Q27"/>
    <mergeCell ref="T27:V27"/>
    <mergeCell ref="J29:L29"/>
    <mergeCell ref="O29:Q29"/>
    <mergeCell ref="T29:V29"/>
    <mergeCell ref="O30:Q30"/>
    <mergeCell ref="T30:V30"/>
    <mergeCell ref="J31:L31"/>
    <mergeCell ref="O31:Q31"/>
    <mergeCell ref="T31:V31"/>
    <mergeCell ref="J35:L35"/>
    <mergeCell ref="Q35:U35"/>
    <mergeCell ref="C45:F45"/>
    <mergeCell ref="J37:L37"/>
    <mergeCell ref="Q37:U37"/>
    <mergeCell ref="J39:L39"/>
    <mergeCell ref="Q39:U39"/>
    <mergeCell ref="S40:U40"/>
    <mergeCell ref="J41:L41"/>
    <mergeCell ref="Q41:U41"/>
  </mergeCells>
  <phoneticPr fontId="21"/>
  <conditionalFormatting sqref="Q2">
    <cfRule type="expression" dxfId="396" priority="37" stopIfTrue="1">
      <formula>AND(Q2&gt;=43831,Q2&lt;=46752,MONTH(Q2)&gt;=10,DAY(Q2)&gt;=10)</formula>
    </cfRule>
    <cfRule type="expression" dxfId="395" priority="38" stopIfTrue="1">
      <formula>AND(Q2&gt;=43831,Q2&lt;=46752,MONTH(Q2)&gt;=10,DAY(Q2)&lt;10)</formula>
    </cfRule>
    <cfRule type="expression" dxfId="394" priority="39" stopIfTrue="1">
      <formula>AND(Q2&gt;=43831,Q2&lt;=46752,MONTH(Q2)&lt;10,DAY(Q2)&gt;=10)</formula>
    </cfRule>
    <cfRule type="expression" dxfId="393" priority="40" stopIfTrue="1">
      <formula>AND(Q2&gt;=43831,Q2&lt;=46752,MONTH(Q2)&lt;10,DAY(Q2)&lt;10)</formula>
    </cfRule>
    <cfRule type="expression" dxfId="392" priority="41" stopIfTrue="1">
      <formula>AND(Q2&gt;=43586,Q2&lt;=43830,MONTH(Q2)&gt;=10,DAY(Q2)&gt;=10)</formula>
    </cfRule>
    <cfRule type="expression" dxfId="391" priority="42" stopIfTrue="1">
      <formula>AND(Q2&gt;=43586,Q2&lt;=43830,MONTH(Q2)&gt;=10,DAY(Q2)&lt;10)</formula>
    </cfRule>
    <cfRule type="expression" dxfId="390" priority="43" stopIfTrue="1">
      <formula>AND(Q2&gt;=43586,Q2&lt;=43830,MONTH(Q2)&lt;10,DAY(Q2)&gt;=10)</formula>
    </cfRule>
    <cfRule type="expression" dxfId="389" priority="44" stopIfTrue="1">
      <formula>AND(Q2&gt;=43586,Q2&lt;=43830,MONTH(Q2)&lt;10,DAY(Q2)&lt;10)</formula>
    </cfRule>
    <cfRule type="expression" dxfId="388" priority="45" stopIfTrue="1">
      <formula>AND(MONTH(Q2)&gt;=10,DAY(Q2)&gt;=10)</formula>
    </cfRule>
    <cfRule type="expression" dxfId="387" priority="46" stopIfTrue="1">
      <formula>AND(MONTH(Q2)&lt;10,DAY(Q2)&gt;=10)</formula>
    </cfRule>
    <cfRule type="expression" dxfId="386" priority="47" stopIfTrue="1">
      <formula>AND(MONTH(Q2)&lt;10,DAY(Q2)&lt;10)</formula>
    </cfRule>
    <cfRule type="expression" dxfId="385" priority="48" stopIfTrue="1">
      <formula>AND(MONTH(Q2)&gt;=10,DAY(Q2)&lt;10)</formula>
    </cfRule>
  </conditionalFormatting>
  <conditionalFormatting sqref="S2:T2">
    <cfRule type="expression" dxfId="384" priority="1" stopIfTrue="1">
      <formula>AND(S2&gt;=43831,S2&lt;=46752,MONTH(S2)&gt;=10,DAY(S2)&gt;=10)</formula>
    </cfRule>
    <cfRule type="expression" dxfId="383" priority="2" stopIfTrue="1">
      <formula>AND(S2&gt;=43831,S2&lt;=46752,MONTH(S2)&gt;=10,DAY(S2)&lt;10)</formula>
    </cfRule>
    <cfRule type="expression" dxfId="382" priority="3" stopIfTrue="1">
      <formula>AND(S2&gt;=43831,S2&lt;=46752,MONTH(S2)&lt;10,DAY(S2)&gt;=10)</formula>
    </cfRule>
    <cfRule type="expression" dxfId="381" priority="4" stopIfTrue="1">
      <formula>AND(S2&gt;=43831,S2&lt;=46752,MONTH(S2)&lt;10,DAY(S2)&lt;10)</formula>
    </cfRule>
    <cfRule type="expression" dxfId="380" priority="5" stopIfTrue="1">
      <formula>AND(S2&gt;=43586,S2&lt;=43830,MONTH(S2)&gt;=10,DAY(S2)&gt;=10)</formula>
    </cfRule>
    <cfRule type="expression" dxfId="379" priority="6" stopIfTrue="1">
      <formula>AND(S2&gt;=43586,S2&lt;=43830,MONTH(S2)&gt;=10,DAY(S2)&lt;10)</formula>
    </cfRule>
    <cfRule type="expression" dxfId="378" priority="7" stopIfTrue="1">
      <formula>AND(S2&gt;=43586,S2&lt;=43830,MONTH(S2)&lt;10,DAY(S2)&gt;=10)</formula>
    </cfRule>
    <cfRule type="expression" dxfId="377" priority="8" stopIfTrue="1">
      <formula>AND(S2&gt;=43586,S2&lt;=43830,MONTH(S2)&lt;10,DAY(S2)&lt;10)</formula>
    </cfRule>
    <cfRule type="expression" dxfId="376" priority="9" stopIfTrue="1">
      <formula>AND(MONTH(S2)&gt;=10,DAY(S2)&gt;=10)</formula>
    </cfRule>
    <cfRule type="expression" dxfId="375" priority="10" stopIfTrue="1">
      <formula>AND(MONTH(S2)&lt;10,DAY(S2)&gt;=10)</formula>
    </cfRule>
    <cfRule type="expression" dxfId="374" priority="11" stopIfTrue="1">
      <formula>AND(MONTH(S2)&lt;10,DAY(S2)&lt;10)</formula>
    </cfRule>
    <cfRule type="expression" dxfId="373" priority="12" stopIfTrue="1">
      <formula>AND(MONTH(S2)&gt;=10,DAY(S2)&lt;10)</formula>
    </cfRule>
  </conditionalFormatting>
  <dataValidations count="1">
    <dataValidation imeMode="off" allowBlank="1" showInputMessage="1" showErrorMessage="1" sqref="Q41:U41 Q35:U35 Q37:U37 Q39:U39 Q2:T2" xr:uid="{00000000-0002-0000-0C00-000000000000}"/>
  </dataValidations>
  <printOptions horizontalCentered="1"/>
  <pageMargins left="0.39370078740157483" right="0.39370078740157483" top="0.70866141732283472" bottom="0.39370078740157483" header="0.51181102362204722" footer="0.51181102362204722"/>
  <pageSetup paperSize="9" scale="69" orientation="portrait" blackAndWhite="1"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AD54"/>
  <sheetViews>
    <sheetView view="pageBreakPreview" zoomScale="83" zoomScaleNormal="70" zoomScaleSheetLayoutView="83" workbookViewId="0">
      <selection activeCell="B50" sqref="B50"/>
    </sheetView>
  </sheetViews>
  <sheetFormatPr defaultColWidth="9" defaultRowHeight="13.5" x14ac:dyDescent="0.15"/>
  <cols>
    <col min="1" max="1" width="9" style="146"/>
    <col min="2" max="2" width="13.625" style="146" customWidth="1"/>
    <col min="3" max="4" width="9.75" style="146" customWidth="1"/>
    <col min="5" max="5" width="9" style="146"/>
    <col min="6" max="7" width="11.25" style="146" customWidth="1"/>
    <col min="8" max="16384" width="9" style="146"/>
  </cols>
  <sheetData>
    <row r="2" spans="2:30" x14ac:dyDescent="0.15">
      <c r="B2" s="271" t="str">
        <f>IF(C10="令和  年  月  日","様式８－１","")</f>
        <v>様式８－１</v>
      </c>
    </row>
    <row r="3" spans="2:30" ht="18.75" x14ac:dyDescent="0.15">
      <c r="B3" s="624" t="s">
        <v>259</v>
      </c>
      <c r="C3" s="624"/>
      <c r="D3" s="624"/>
      <c r="E3" s="624"/>
      <c r="F3" s="624"/>
      <c r="G3" s="624"/>
      <c r="H3" s="624"/>
      <c r="I3" s="624"/>
    </row>
    <row r="6" spans="2:30" x14ac:dyDescent="0.15">
      <c r="B6" s="146" t="s">
        <v>260</v>
      </c>
      <c r="C6" s="627">
        <f>様式1!$U$23</f>
        <v>0</v>
      </c>
      <c r="D6" s="627"/>
      <c r="E6" s="627"/>
    </row>
    <row r="7" spans="2:30" x14ac:dyDescent="0.15">
      <c r="L7"/>
      <c r="M7"/>
      <c r="N7"/>
      <c r="O7"/>
      <c r="P7"/>
      <c r="Q7"/>
      <c r="R7"/>
      <c r="S7"/>
      <c r="T7"/>
      <c r="U7"/>
      <c r="V7"/>
      <c r="W7"/>
      <c r="X7"/>
      <c r="Y7"/>
      <c r="Z7"/>
      <c r="AA7"/>
      <c r="AB7"/>
      <c r="AC7"/>
      <c r="AD7"/>
    </row>
    <row r="8" spans="2:30" x14ac:dyDescent="0.15">
      <c r="B8" s="146" t="s">
        <v>261</v>
      </c>
      <c r="C8" s="625"/>
      <c r="D8" s="625"/>
      <c r="E8" s="147" t="s">
        <v>262</v>
      </c>
      <c r="F8" s="625"/>
      <c r="G8" s="625"/>
      <c r="L8"/>
      <c r="M8"/>
      <c r="N8"/>
      <c r="O8"/>
      <c r="P8"/>
      <c r="Q8"/>
      <c r="R8"/>
      <c r="S8"/>
      <c r="T8"/>
      <c r="U8"/>
      <c r="V8"/>
      <c r="W8"/>
      <c r="X8"/>
      <c r="Y8"/>
      <c r="Z8"/>
      <c r="AA8"/>
      <c r="AB8"/>
      <c r="AC8"/>
      <c r="AD8"/>
    </row>
    <row r="9" spans="2:30" x14ac:dyDescent="0.15">
      <c r="L9"/>
      <c r="M9"/>
      <c r="N9"/>
      <c r="O9"/>
      <c r="P9"/>
      <c r="Q9"/>
      <c r="R9"/>
      <c r="S9"/>
      <c r="T9"/>
      <c r="U9"/>
      <c r="V9"/>
      <c r="W9"/>
      <c r="X9"/>
      <c r="Y9"/>
      <c r="Z9"/>
      <c r="AA9"/>
      <c r="AB9"/>
      <c r="AC9"/>
      <c r="AD9"/>
    </row>
    <row r="10" spans="2:30" x14ac:dyDescent="0.15">
      <c r="B10" s="146" t="s">
        <v>263</v>
      </c>
      <c r="C10" s="626" t="str">
        <f>様式8!T2</f>
        <v>令和  年  月  日</v>
      </c>
      <c r="D10" s="626"/>
      <c r="L10"/>
      <c r="M10"/>
      <c r="N10"/>
      <c r="O10"/>
      <c r="P10"/>
      <c r="Q10"/>
      <c r="R10"/>
      <c r="S10"/>
      <c r="T10"/>
      <c r="U10"/>
      <c r="V10"/>
      <c r="W10"/>
      <c r="X10"/>
      <c r="Y10"/>
      <c r="Z10"/>
      <c r="AA10"/>
      <c r="AB10"/>
      <c r="AC10"/>
      <c r="AD10"/>
    </row>
    <row r="11" spans="2:30" x14ac:dyDescent="0.15">
      <c r="K11"/>
      <c r="L11"/>
      <c r="M11"/>
      <c r="N11"/>
      <c r="O11"/>
      <c r="P11"/>
      <c r="Q11"/>
      <c r="R11"/>
      <c r="S11"/>
      <c r="T11"/>
      <c r="U11"/>
      <c r="V11"/>
      <c r="W11"/>
      <c r="X11"/>
      <c r="Y11"/>
      <c r="Z11"/>
      <c r="AA11"/>
      <c r="AB11"/>
      <c r="AC11"/>
      <c r="AD11"/>
    </row>
    <row r="12" spans="2:30" x14ac:dyDescent="0.15">
      <c r="B12" s="146" t="s">
        <v>264</v>
      </c>
      <c r="C12" s="627" t="str">
        <f>様式1!$B$14</f>
        <v>独立行政法人国立病院機構○○病院</v>
      </c>
      <c r="D12" s="627"/>
      <c r="E12" s="627"/>
      <c r="F12" s="627"/>
      <c r="K12"/>
      <c r="L12"/>
      <c r="M12"/>
      <c r="N12"/>
      <c r="O12"/>
      <c r="P12"/>
      <c r="Q12"/>
      <c r="R12"/>
      <c r="S12"/>
      <c r="T12"/>
      <c r="U12"/>
      <c r="V12"/>
      <c r="W12"/>
      <c r="X12"/>
      <c r="Y12"/>
      <c r="Z12"/>
      <c r="AA12"/>
      <c r="AB12"/>
      <c r="AC12"/>
      <c r="AD12"/>
    </row>
    <row r="13" spans="2:30" x14ac:dyDescent="0.15">
      <c r="K13"/>
      <c r="L13"/>
      <c r="M13"/>
      <c r="N13"/>
      <c r="O13"/>
      <c r="P13"/>
      <c r="Q13"/>
      <c r="R13"/>
      <c r="S13"/>
      <c r="T13"/>
      <c r="U13"/>
      <c r="V13"/>
      <c r="W13"/>
      <c r="X13"/>
      <c r="Y13"/>
      <c r="Z13"/>
      <c r="AA13"/>
      <c r="AB13"/>
      <c r="AC13"/>
      <c r="AD13"/>
    </row>
    <row r="14" spans="2:30" ht="13.5" customHeight="1" x14ac:dyDescent="0.15">
      <c r="B14" s="146" t="s">
        <v>265</v>
      </c>
      <c r="C14" s="627" t="e">
        <f>#REF!</f>
        <v>#REF!</v>
      </c>
      <c r="D14" s="627"/>
      <c r="E14" s="627"/>
      <c r="F14" s="627"/>
      <c r="G14" s="627"/>
      <c r="K14"/>
      <c r="L14"/>
      <c r="M14"/>
      <c r="N14"/>
      <c r="O14"/>
      <c r="P14"/>
      <c r="Q14"/>
      <c r="R14"/>
      <c r="S14"/>
      <c r="T14"/>
      <c r="U14"/>
      <c r="V14"/>
      <c r="W14"/>
      <c r="X14"/>
      <c r="Y14"/>
      <c r="Z14"/>
      <c r="AA14"/>
      <c r="AB14"/>
      <c r="AC14"/>
      <c r="AD14"/>
    </row>
    <row r="15" spans="2:30" x14ac:dyDescent="0.15">
      <c r="K15"/>
      <c r="L15"/>
      <c r="M15"/>
      <c r="N15"/>
      <c r="O15"/>
      <c r="P15"/>
      <c r="Q15"/>
      <c r="R15"/>
      <c r="S15"/>
      <c r="T15"/>
      <c r="U15"/>
      <c r="V15"/>
      <c r="W15"/>
      <c r="X15"/>
      <c r="Y15"/>
      <c r="Z15"/>
      <c r="AA15"/>
      <c r="AB15"/>
      <c r="AC15"/>
      <c r="AD15"/>
    </row>
    <row r="16" spans="2:30" x14ac:dyDescent="0.15">
      <c r="B16" s="146" t="s">
        <v>266</v>
      </c>
      <c r="K16"/>
      <c r="L16"/>
      <c r="M16"/>
      <c r="N16"/>
      <c r="O16"/>
      <c r="P16"/>
      <c r="Q16"/>
      <c r="R16"/>
      <c r="S16"/>
      <c r="T16"/>
      <c r="U16"/>
      <c r="V16"/>
      <c r="W16"/>
      <c r="X16"/>
      <c r="Y16"/>
      <c r="Z16"/>
      <c r="AA16"/>
      <c r="AB16"/>
      <c r="AC16"/>
      <c r="AD16"/>
    </row>
    <row r="17" spans="2:30" x14ac:dyDescent="0.15">
      <c r="C17" s="628"/>
      <c r="D17" s="628"/>
      <c r="F17" s="629" t="str">
        <f>様式8!$T$2</f>
        <v>令和  年  月  日</v>
      </c>
      <c r="G17" s="629"/>
      <c r="K17"/>
      <c r="L17"/>
      <c r="M17"/>
      <c r="N17"/>
      <c r="O17"/>
      <c r="P17"/>
      <c r="Q17"/>
      <c r="R17"/>
      <c r="S17"/>
      <c r="T17"/>
      <c r="U17"/>
      <c r="V17"/>
      <c r="W17"/>
      <c r="X17"/>
      <c r="Y17"/>
      <c r="Z17"/>
      <c r="AA17"/>
      <c r="AB17"/>
      <c r="AC17"/>
      <c r="AD17"/>
    </row>
    <row r="18" spans="2:30" x14ac:dyDescent="0.15">
      <c r="K18"/>
      <c r="L18"/>
      <c r="M18"/>
      <c r="N18"/>
      <c r="O18"/>
      <c r="P18"/>
      <c r="Q18"/>
      <c r="R18"/>
      <c r="S18"/>
      <c r="T18"/>
      <c r="U18"/>
      <c r="V18"/>
      <c r="W18"/>
      <c r="X18"/>
      <c r="Y18"/>
      <c r="Z18"/>
      <c r="AA18"/>
      <c r="AB18"/>
      <c r="AC18"/>
      <c r="AD18"/>
    </row>
    <row r="19" spans="2:30" x14ac:dyDescent="0.15">
      <c r="B19" s="146" t="s">
        <v>267</v>
      </c>
      <c r="K19"/>
      <c r="L19"/>
      <c r="M19"/>
      <c r="N19"/>
      <c r="O19"/>
      <c r="P19"/>
      <c r="Q19"/>
      <c r="R19"/>
      <c r="S19"/>
      <c r="T19"/>
      <c r="U19"/>
      <c r="V19"/>
      <c r="W19"/>
      <c r="X19"/>
      <c r="Y19"/>
      <c r="Z19"/>
      <c r="AA19"/>
      <c r="AB19"/>
      <c r="AC19"/>
      <c r="AD19"/>
    </row>
    <row r="20" spans="2:30" x14ac:dyDescent="0.15">
      <c r="C20" s="630"/>
      <c r="D20" s="631"/>
      <c r="E20" s="631"/>
      <c r="F20" s="631"/>
      <c r="G20" s="631"/>
      <c r="H20" s="632"/>
      <c r="K20"/>
      <c r="L20"/>
      <c r="M20"/>
      <c r="N20"/>
      <c r="O20"/>
      <c r="P20"/>
      <c r="Q20"/>
      <c r="R20"/>
      <c r="S20"/>
      <c r="T20"/>
      <c r="U20"/>
      <c r="V20"/>
      <c r="W20"/>
      <c r="X20"/>
      <c r="Y20"/>
      <c r="Z20"/>
      <c r="AA20"/>
      <c r="AB20"/>
      <c r="AC20"/>
      <c r="AD20"/>
    </row>
    <row r="21" spans="2:30" x14ac:dyDescent="0.15">
      <c r="C21" s="633"/>
      <c r="D21" s="634"/>
      <c r="E21" s="634"/>
      <c r="F21" s="634"/>
      <c r="G21" s="634"/>
      <c r="H21" s="635"/>
      <c r="K21"/>
      <c r="L21"/>
      <c r="M21"/>
      <c r="N21"/>
      <c r="O21"/>
      <c r="P21"/>
      <c r="Q21"/>
      <c r="R21"/>
      <c r="S21"/>
      <c r="T21"/>
      <c r="U21"/>
      <c r="V21"/>
      <c r="W21"/>
      <c r="X21"/>
      <c r="Y21"/>
      <c r="Z21"/>
      <c r="AA21"/>
      <c r="AB21"/>
      <c r="AC21"/>
      <c r="AD21"/>
    </row>
    <row r="22" spans="2:30" x14ac:dyDescent="0.15">
      <c r="C22" s="633"/>
      <c r="D22" s="634"/>
      <c r="E22" s="634"/>
      <c r="F22" s="634"/>
      <c r="G22" s="634"/>
      <c r="H22" s="635"/>
      <c r="K22"/>
      <c r="L22"/>
      <c r="M22"/>
      <c r="N22"/>
      <c r="O22"/>
      <c r="P22"/>
      <c r="Q22"/>
      <c r="R22"/>
      <c r="S22"/>
      <c r="T22"/>
      <c r="U22"/>
      <c r="V22"/>
      <c r="W22"/>
      <c r="X22"/>
      <c r="Y22"/>
      <c r="Z22"/>
      <c r="AA22"/>
      <c r="AB22"/>
      <c r="AC22"/>
      <c r="AD22"/>
    </row>
    <row r="23" spans="2:30" x14ac:dyDescent="0.15">
      <c r="C23" s="633"/>
      <c r="D23" s="634"/>
      <c r="E23" s="634"/>
      <c r="F23" s="634"/>
      <c r="G23" s="634"/>
      <c r="H23" s="635"/>
      <c r="K23"/>
      <c r="L23"/>
      <c r="M23"/>
      <c r="N23"/>
      <c r="O23"/>
      <c r="P23"/>
      <c r="Q23"/>
      <c r="R23"/>
      <c r="S23"/>
      <c r="T23"/>
      <c r="U23"/>
      <c r="V23"/>
      <c r="W23"/>
      <c r="X23"/>
      <c r="Y23"/>
      <c r="Z23"/>
      <c r="AA23"/>
      <c r="AB23"/>
      <c r="AC23"/>
      <c r="AD23"/>
    </row>
    <row r="24" spans="2:30" x14ac:dyDescent="0.15">
      <c r="C24" s="633"/>
      <c r="D24" s="634"/>
      <c r="E24" s="634"/>
      <c r="F24" s="634"/>
      <c r="G24" s="634"/>
      <c r="H24" s="635"/>
      <c r="K24"/>
      <c r="L24"/>
      <c r="M24"/>
      <c r="N24"/>
      <c r="O24"/>
      <c r="P24"/>
      <c r="Q24"/>
      <c r="R24"/>
      <c r="S24"/>
      <c r="T24"/>
      <c r="U24"/>
      <c r="V24"/>
      <c r="W24"/>
      <c r="X24"/>
      <c r="Y24"/>
      <c r="Z24"/>
      <c r="AA24"/>
      <c r="AB24"/>
      <c r="AC24"/>
      <c r="AD24"/>
    </row>
    <row r="25" spans="2:30" x14ac:dyDescent="0.15">
      <c r="C25" s="633"/>
      <c r="D25" s="634"/>
      <c r="E25" s="634"/>
      <c r="F25" s="634"/>
      <c r="G25" s="634"/>
      <c r="H25" s="635"/>
      <c r="K25"/>
      <c r="L25"/>
      <c r="M25"/>
      <c r="N25"/>
      <c r="O25"/>
      <c r="P25"/>
      <c r="Q25"/>
      <c r="R25"/>
      <c r="S25"/>
      <c r="T25"/>
      <c r="U25"/>
      <c r="V25"/>
      <c r="W25"/>
      <c r="X25"/>
      <c r="Y25"/>
      <c r="Z25"/>
      <c r="AA25"/>
      <c r="AB25"/>
      <c r="AC25"/>
      <c r="AD25"/>
    </row>
    <row r="26" spans="2:30" x14ac:dyDescent="0.15">
      <c r="C26" s="633"/>
      <c r="D26" s="634"/>
      <c r="E26" s="634"/>
      <c r="F26" s="634"/>
      <c r="G26" s="634"/>
      <c r="H26" s="635"/>
      <c r="K26"/>
      <c r="L26"/>
      <c r="M26"/>
      <c r="N26"/>
      <c r="O26"/>
      <c r="P26"/>
      <c r="Q26"/>
      <c r="R26"/>
      <c r="S26"/>
      <c r="T26"/>
      <c r="U26"/>
      <c r="V26"/>
      <c r="W26"/>
      <c r="X26"/>
      <c r="Y26"/>
      <c r="Z26"/>
      <c r="AA26"/>
      <c r="AB26"/>
      <c r="AC26"/>
      <c r="AD26"/>
    </row>
    <row r="27" spans="2:30" x14ac:dyDescent="0.15">
      <c r="C27" s="633"/>
      <c r="D27" s="634"/>
      <c r="E27" s="634"/>
      <c r="F27" s="634"/>
      <c r="G27" s="634"/>
      <c r="H27" s="635"/>
      <c r="K27"/>
      <c r="L27"/>
      <c r="M27"/>
      <c r="N27"/>
      <c r="O27"/>
      <c r="P27"/>
      <c r="Q27"/>
      <c r="R27"/>
      <c r="S27"/>
      <c r="T27"/>
      <c r="U27"/>
      <c r="V27"/>
      <c r="W27"/>
      <c r="X27"/>
      <c r="Y27"/>
      <c r="Z27"/>
      <c r="AA27"/>
      <c r="AB27"/>
      <c r="AC27"/>
      <c r="AD27"/>
    </row>
    <row r="28" spans="2:30" x14ac:dyDescent="0.15">
      <c r="C28" s="636"/>
      <c r="D28" s="637"/>
      <c r="E28" s="637"/>
      <c r="F28" s="637"/>
      <c r="G28" s="637"/>
      <c r="H28" s="638"/>
      <c r="K28"/>
      <c r="L28"/>
      <c r="M28"/>
      <c r="N28"/>
      <c r="O28"/>
      <c r="P28"/>
      <c r="Q28"/>
      <c r="R28"/>
      <c r="S28"/>
      <c r="T28"/>
      <c r="U28"/>
      <c r="V28"/>
      <c r="W28"/>
      <c r="X28"/>
      <c r="Y28"/>
      <c r="Z28"/>
      <c r="AA28"/>
      <c r="AB28"/>
      <c r="AC28"/>
      <c r="AD28"/>
    </row>
    <row r="29" spans="2:30" x14ac:dyDescent="0.15">
      <c r="L29"/>
      <c r="M29"/>
      <c r="N29"/>
      <c r="O29"/>
      <c r="P29"/>
      <c r="Q29"/>
      <c r="R29"/>
      <c r="S29"/>
      <c r="T29"/>
      <c r="U29"/>
      <c r="V29"/>
      <c r="W29"/>
      <c r="X29"/>
      <c r="Y29"/>
      <c r="Z29"/>
      <c r="AA29"/>
      <c r="AB29"/>
      <c r="AC29"/>
      <c r="AD29"/>
    </row>
    <row r="30" spans="2:30" x14ac:dyDescent="0.15">
      <c r="B30" s="146" t="s">
        <v>268</v>
      </c>
      <c r="L30"/>
      <c r="M30"/>
      <c r="N30"/>
      <c r="O30"/>
      <c r="P30"/>
      <c r="Q30"/>
      <c r="R30"/>
      <c r="S30"/>
      <c r="T30"/>
      <c r="U30"/>
      <c r="V30"/>
      <c r="W30"/>
      <c r="X30"/>
      <c r="Y30"/>
      <c r="Z30"/>
      <c r="AA30"/>
      <c r="AB30"/>
      <c r="AC30"/>
      <c r="AD30"/>
    </row>
    <row r="31" spans="2:30" x14ac:dyDescent="0.15">
      <c r="C31" s="630"/>
      <c r="D31" s="631"/>
      <c r="E31" s="631"/>
      <c r="F31" s="631"/>
      <c r="G31" s="631"/>
      <c r="H31" s="632"/>
      <c r="L31"/>
      <c r="M31"/>
      <c r="N31"/>
      <c r="O31"/>
      <c r="P31"/>
      <c r="Q31"/>
      <c r="R31"/>
      <c r="S31"/>
      <c r="T31"/>
      <c r="U31"/>
      <c r="V31"/>
      <c r="W31"/>
      <c r="X31"/>
      <c r="Y31"/>
      <c r="Z31"/>
      <c r="AA31"/>
      <c r="AB31"/>
      <c r="AC31"/>
      <c r="AD31"/>
    </row>
    <row r="32" spans="2:30" x14ac:dyDescent="0.15">
      <c r="C32" s="633"/>
      <c r="D32" s="634"/>
      <c r="E32" s="634"/>
      <c r="F32" s="634"/>
      <c r="G32" s="634"/>
      <c r="H32" s="635"/>
      <c r="L32"/>
      <c r="M32"/>
      <c r="N32"/>
      <c r="O32"/>
      <c r="P32"/>
      <c r="Q32"/>
      <c r="R32"/>
      <c r="S32"/>
      <c r="T32"/>
      <c r="U32"/>
      <c r="V32"/>
      <c r="W32"/>
      <c r="X32"/>
      <c r="Y32"/>
      <c r="Z32"/>
      <c r="AA32"/>
      <c r="AB32"/>
      <c r="AC32"/>
      <c r="AD32"/>
    </row>
    <row r="33" spans="2:30" x14ac:dyDescent="0.15">
      <c r="C33" s="633"/>
      <c r="D33" s="634"/>
      <c r="E33" s="634"/>
      <c r="F33" s="634"/>
      <c r="G33" s="634"/>
      <c r="H33" s="635"/>
      <c r="L33"/>
      <c r="M33"/>
      <c r="N33"/>
      <c r="O33"/>
      <c r="P33"/>
      <c r="Q33"/>
      <c r="R33"/>
      <c r="S33"/>
      <c r="T33"/>
      <c r="U33"/>
      <c r="V33"/>
      <c r="W33"/>
      <c r="X33"/>
      <c r="Y33"/>
      <c r="Z33"/>
      <c r="AA33"/>
      <c r="AB33"/>
      <c r="AC33"/>
      <c r="AD33"/>
    </row>
    <row r="34" spans="2:30" x14ac:dyDescent="0.15">
      <c r="C34" s="633"/>
      <c r="D34" s="634"/>
      <c r="E34" s="634"/>
      <c r="F34" s="634"/>
      <c r="G34" s="634"/>
      <c r="H34" s="635"/>
      <c r="L34"/>
      <c r="M34"/>
      <c r="N34"/>
      <c r="O34"/>
      <c r="P34"/>
      <c r="Q34"/>
      <c r="R34"/>
      <c r="S34"/>
      <c r="T34"/>
      <c r="U34"/>
      <c r="V34"/>
      <c r="W34"/>
      <c r="X34"/>
      <c r="Y34"/>
      <c r="Z34"/>
      <c r="AA34"/>
      <c r="AB34"/>
      <c r="AC34"/>
      <c r="AD34"/>
    </row>
    <row r="35" spans="2:30" x14ac:dyDescent="0.15">
      <c r="C35" s="633"/>
      <c r="D35" s="634"/>
      <c r="E35" s="634"/>
      <c r="F35" s="634"/>
      <c r="G35" s="634"/>
      <c r="H35" s="635"/>
      <c r="L35"/>
      <c r="M35"/>
      <c r="N35"/>
      <c r="O35"/>
      <c r="P35"/>
      <c r="Q35"/>
      <c r="R35"/>
      <c r="S35"/>
      <c r="T35"/>
      <c r="U35"/>
      <c r="V35"/>
      <c r="W35"/>
      <c r="X35"/>
      <c r="Y35"/>
      <c r="Z35"/>
      <c r="AA35"/>
      <c r="AB35"/>
      <c r="AC35"/>
      <c r="AD35"/>
    </row>
    <row r="36" spans="2:30" x14ac:dyDescent="0.15">
      <c r="C36" s="633"/>
      <c r="D36" s="634"/>
      <c r="E36" s="634"/>
      <c r="F36" s="634"/>
      <c r="G36" s="634"/>
      <c r="H36" s="635"/>
      <c r="L36"/>
      <c r="M36"/>
      <c r="N36"/>
      <c r="O36"/>
      <c r="P36"/>
      <c r="Q36"/>
      <c r="R36"/>
      <c r="S36"/>
      <c r="T36"/>
      <c r="U36"/>
      <c r="V36"/>
      <c r="W36"/>
      <c r="X36"/>
      <c r="Y36"/>
      <c r="Z36"/>
      <c r="AA36"/>
      <c r="AB36"/>
      <c r="AC36"/>
      <c r="AD36"/>
    </row>
    <row r="37" spans="2:30" x14ac:dyDescent="0.15">
      <c r="C37" s="633"/>
      <c r="D37" s="634"/>
      <c r="E37" s="634"/>
      <c r="F37" s="634"/>
      <c r="G37" s="634"/>
      <c r="H37" s="635"/>
      <c r="L37"/>
      <c r="M37"/>
      <c r="N37"/>
      <c r="O37"/>
      <c r="P37"/>
      <c r="Q37"/>
      <c r="R37"/>
      <c r="S37"/>
      <c r="T37"/>
      <c r="U37"/>
      <c r="V37"/>
      <c r="W37"/>
      <c r="X37"/>
      <c r="Y37"/>
      <c r="Z37"/>
      <c r="AA37"/>
      <c r="AB37"/>
      <c r="AC37"/>
      <c r="AD37"/>
    </row>
    <row r="38" spans="2:30" x14ac:dyDescent="0.15">
      <c r="C38" s="633"/>
      <c r="D38" s="634"/>
      <c r="E38" s="634"/>
      <c r="F38" s="634"/>
      <c r="G38" s="634"/>
      <c r="H38" s="635"/>
      <c r="L38"/>
      <c r="M38"/>
      <c r="N38"/>
      <c r="O38"/>
      <c r="P38"/>
      <c r="Q38"/>
      <c r="R38"/>
      <c r="S38"/>
      <c r="T38"/>
      <c r="U38"/>
      <c r="V38"/>
      <c r="W38"/>
      <c r="X38"/>
      <c r="Y38"/>
      <c r="Z38"/>
      <c r="AA38"/>
      <c r="AB38"/>
      <c r="AC38"/>
      <c r="AD38"/>
    </row>
    <row r="39" spans="2:30" x14ac:dyDescent="0.15">
      <c r="C39" s="636"/>
      <c r="D39" s="637"/>
      <c r="E39" s="637"/>
      <c r="F39" s="637"/>
      <c r="G39" s="637"/>
      <c r="H39" s="638"/>
      <c r="L39"/>
      <c r="M39"/>
      <c r="N39"/>
      <c r="O39"/>
      <c r="P39"/>
      <c r="Q39"/>
      <c r="R39"/>
      <c r="S39"/>
      <c r="T39"/>
      <c r="U39"/>
      <c r="V39"/>
      <c r="W39"/>
      <c r="X39"/>
      <c r="Y39"/>
      <c r="Z39"/>
      <c r="AA39"/>
      <c r="AB39"/>
      <c r="AC39"/>
      <c r="AD39"/>
    </row>
    <row r="40" spans="2:30" x14ac:dyDescent="0.15">
      <c r="L40"/>
      <c r="M40"/>
      <c r="N40"/>
      <c r="O40"/>
      <c r="P40"/>
      <c r="Q40"/>
      <c r="R40"/>
      <c r="S40"/>
      <c r="T40"/>
      <c r="U40"/>
      <c r="V40"/>
      <c r="W40"/>
      <c r="X40"/>
      <c r="Y40"/>
      <c r="Z40"/>
      <c r="AA40"/>
      <c r="AB40"/>
      <c r="AC40"/>
      <c r="AD40"/>
    </row>
    <row r="41" spans="2:30" x14ac:dyDescent="0.15">
      <c r="B41" s="146" t="s">
        <v>269</v>
      </c>
    </row>
    <row r="42" spans="2:30" x14ac:dyDescent="0.15">
      <c r="B42" s="146" t="s">
        <v>270</v>
      </c>
      <c r="C42" s="623"/>
      <c r="D42" s="623"/>
    </row>
    <row r="43" spans="2:30" x14ac:dyDescent="0.15">
      <c r="B43" s="146" t="s">
        <v>271</v>
      </c>
      <c r="C43" s="623"/>
      <c r="D43" s="623"/>
    </row>
    <row r="45" spans="2:30" x14ac:dyDescent="0.15">
      <c r="B45" s="146" t="s">
        <v>272</v>
      </c>
    </row>
    <row r="46" spans="2:30" x14ac:dyDescent="0.15">
      <c r="B46" s="146" t="s">
        <v>270</v>
      </c>
      <c r="C46" s="623" t="e">
        <f>#REF!</f>
        <v>#REF!</v>
      </c>
      <c r="D46" s="623"/>
      <c r="E46" s="148" t="s">
        <v>273</v>
      </c>
      <c r="F46" s="623"/>
      <c r="G46" s="623"/>
    </row>
    <row r="47" spans="2:30" x14ac:dyDescent="0.15">
      <c r="B47" s="146" t="s">
        <v>271</v>
      </c>
      <c r="C47" s="623" t="e">
        <f>#REF!</f>
        <v>#REF!</v>
      </c>
      <c r="D47" s="623"/>
      <c r="E47" s="148" t="s">
        <v>274</v>
      </c>
      <c r="F47" s="623"/>
      <c r="G47" s="623"/>
    </row>
    <row r="49" spans="2:2" x14ac:dyDescent="0.15">
      <c r="B49" s="146" t="s">
        <v>275</v>
      </c>
    </row>
    <row r="50" spans="2:2" x14ac:dyDescent="0.15">
      <c r="B50" s="146" t="s">
        <v>437</v>
      </c>
    </row>
    <row r="51" spans="2:2" x14ac:dyDescent="0.15">
      <c r="B51" s="146" t="s">
        <v>276</v>
      </c>
    </row>
    <row r="52" spans="2:2" x14ac:dyDescent="0.15">
      <c r="B52" s="146" t="s">
        <v>277</v>
      </c>
    </row>
    <row r="53" spans="2:2" x14ac:dyDescent="0.15">
      <c r="B53" s="146" t="s">
        <v>278</v>
      </c>
    </row>
    <row r="54" spans="2:2" x14ac:dyDescent="0.15">
      <c r="B54" s="146" t="s">
        <v>279</v>
      </c>
    </row>
  </sheetData>
  <customSheetViews>
    <customSheetView guid="{13F42123-AF55-44CC-A9A8-BBBCF315987F}" scale="83" showPageBreaks="1" printArea="1" view="pageBreakPreview">
      <selection activeCell="B50" sqref="B50"/>
      <pageMargins left="0.70866141732283472" right="0.31496062992125984" top="0.74803149606299213" bottom="0.74803149606299213" header="0.31496062992125984" footer="0.31496062992125984"/>
      <pageSetup paperSize="9" orientation="portrait" blackAndWhite="1" r:id="rId1"/>
    </customSheetView>
    <customSheetView guid="{001DCE84-332C-421D-A468-8B2458000A74}" scale="83" showPageBreaks="1" printArea="1" view="pageBreakPreview">
      <selection activeCell="B50" sqref="B50"/>
      <pageMargins left="0.70866141732283472" right="0.31496062992125984" top="0.74803149606299213" bottom="0.74803149606299213" header="0.31496062992125984" footer="0.31496062992125984"/>
      <pageSetup paperSize="9" orientation="portrait" blackAndWhite="1" r:id="rId2"/>
    </customSheetView>
    <customSheetView guid="{DB6034AB-B9A5-4098-8138-2412AF3DB915}" scale="83" showPageBreaks="1" printArea="1" view="pageBreakPreview">
      <selection activeCell="B50" sqref="B50"/>
      <pageMargins left="0.70866141732283472" right="0.31496062992125984" top="0.74803149606299213" bottom="0.74803149606299213" header="0.31496062992125984" footer="0.31496062992125984"/>
      <pageSetup paperSize="9" orientation="portrait" blackAndWhite="1" r:id="rId3"/>
    </customSheetView>
  </customSheetViews>
  <mergeCells count="17">
    <mergeCell ref="C42:D42"/>
    <mergeCell ref="B3:I3"/>
    <mergeCell ref="C8:D8"/>
    <mergeCell ref="F8:G8"/>
    <mergeCell ref="C10:D10"/>
    <mergeCell ref="C14:G14"/>
    <mergeCell ref="C17:D17"/>
    <mergeCell ref="F17:G17"/>
    <mergeCell ref="C20:H28"/>
    <mergeCell ref="C31:H39"/>
    <mergeCell ref="C6:E6"/>
    <mergeCell ref="C12:F12"/>
    <mergeCell ref="C43:D43"/>
    <mergeCell ref="C46:D46"/>
    <mergeCell ref="F46:G46"/>
    <mergeCell ref="C47:D47"/>
    <mergeCell ref="F47:G47"/>
  </mergeCells>
  <phoneticPr fontId="21"/>
  <conditionalFormatting sqref="C10">
    <cfRule type="expression" dxfId="372" priority="13" stopIfTrue="1">
      <formula>AND(C10&gt;=43831,C10&lt;=46752,MONTH(C10)&gt;=10,DAY(C10)&gt;=10)</formula>
    </cfRule>
    <cfRule type="expression" dxfId="371" priority="14" stopIfTrue="1">
      <formula>AND(C10&gt;=43831,C10&lt;=46752,MONTH(C10)&gt;=10,DAY(C10)&lt;10)</formula>
    </cfRule>
    <cfRule type="expression" dxfId="370" priority="15" stopIfTrue="1">
      <formula>AND(C10&gt;=43831,C10&lt;=46752,MONTH(C10)&lt;10,DAY(C10)&gt;=10)</formula>
    </cfRule>
    <cfRule type="expression" dxfId="369" priority="16" stopIfTrue="1">
      <formula>AND(C10&gt;=43831,C10&lt;=46752,MONTH(C10)&lt;10,DAY(C10)&lt;10)</formula>
    </cfRule>
    <cfRule type="expression" dxfId="368" priority="17" stopIfTrue="1">
      <formula>AND(C10&gt;=43586,C10&lt;=43830,MONTH(C10)&gt;=10,DAY(C10)&gt;=10)</formula>
    </cfRule>
    <cfRule type="expression" dxfId="367" priority="18" stopIfTrue="1">
      <formula>AND(C10&gt;=43586,C10&lt;=43830,MONTH(C10)&gt;=10,DAY(C10)&lt;10)</formula>
    </cfRule>
    <cfRule type="expression" dxfId="366" priority="19" stopIfTrue="1">
      <formula>AND(C10&gt;=43586,C10&lt;=43830,MONTH(C10)&lt;10,DAY(C10)&gt;=10)</formula>
    </cfRule>
    <cfRule type="expression" dxfId="365" priority="20" stopIfTrue="1">
      <formula>AND(C10&gt;=43586,C10&lt;=43830,MONTH(C10)&lt;10,DAY(C10)&lt;10)</formula>
    </cfRule>
    <cfRule type="expression" dxfId="364" priority="21" stopIfTrue="1">
      <formula>AND(MONTH(C10)&gt;=10,DAY(C10)&gt;=10)</formula>
    </cfRule>
    <cfRule type="expression" dxfId="363" priority="22" stopIfTrue="1">
      <formula>AND(MONTH(C10)&lt;10,DAY(C10)&gt;=10)</formula>
    </cfRule>
    <cfRule type="expression" dxfId="362" priority="23" stopIfTrue="1">
      <formula>AND(MONTH(C10)&lt;10,DAY(C10)&lt;10)</formula>
    </cfRule>
    <cfRule type="expression" dxfId="361" priority="24" stopIfTrue="1">
      <formula>AND(MONTH(C10)&gt;=10,DAY(C10)&lt;10)</formula>
    </cfRule>
  </conditionalFormatting>
  <conditionalFormatting sqref="C42:C43 C46:C47 F46:F47">
    <cfRule type="expression" dxfId="360" priority="1" stopIfTrue="1">
      <formula>AND(C42&gt;=43831,C42&lt;=46752,MONTH(C42)&gt;=10,DAY(C42)&gt;=10)</formula>
    </cfRule>
    <cfRule type="expression" dxfId="359" priority="2" stopIfTrue="1">
      <formula>AND(C42&gt;=43831,C42&lt;=46752,MONTH(C42)&gt;=10,DAY(C42)&lt;10)</formula>
    </cfRule>
    <cfRule type="expression" dxfId="358" priority="3" stopIfTrue="1">
      <formula>AND(C42&gt;=43831,C42&lt;=46752,MONTH(C42)&lt;10,DAY(C42)&gt;=10)</formula>
    </cfRule>
    <cfRule type="expression" dxfId="357" priority="4" stopIfTrue="1">
      <formula>AND(C42&gt;=43831,C42&lt;=46752,MONTH(C42)&lt;10,DAY(C42)&lt;10)</formula>
    </cfRule>
    <cfRule type="expression" dxfId="356" priority="5" stopIfTrue="1">
      <formula>AND(C42&gt;=43586,C42&lt;=43830,MONTH(C42)&gt;=10,DAY(C42)&gt;=10)</formula>
    </cfRule>
    <cfRule type="expression" dxfId="355" priority="6" stopIfTrue="1">
      <formula>AND(C42&gt;=43586,C42&lt;=43830,MONTH(C42)&gt;=10,DAY(C42)&lt;10)</formula>
    </cfRule>
    <cfRule type="expression" dxfId="354" priority="7" stopIfTrue="1">
      <formula>AND(C42&gt;=43586,C42&lt;=43830,MONTH(C42)&lt;10,DAY(C42)&gt;=10)</formula>
    </cfRule>
    <cfRule type="expression" dxfId="353" priority="8" stopIfTrue="1">
      <formula>AND(C42&gt;=43586,C42&lt;=43830,MONTH(C42)&lt;10,DAY(C42)&lt;10)</formula>
    </cfRule>
    <cfRule type="expression" dxfId="352" priority="9" stopIfTrue="1">
      <formula>AND(MONTH(C42)&gt;=10,DAY(C42)&gt;=10)</formula>
    </cfRule>
    <cfRule type="expression" dxfId="351" priority="10" stopIfTrue="1">
      <formula>AND(MONTH(C42)&lt;10,DAY(C42)&gt;=10)</formula>
    </cfRule>
    <cfRule type="expression" dxfId="350" priority="11" stopIfTrue="1">
      <formula>AND(MONTH(C42)&lt;10,DAY(C42)&lt;10)</formula>
    </cfRule>
    <cfRule type="expression" dxfId="349" priority="12" stopIfTrue="1">
      <formula>AND(MONTH(C42)&gt;=10,DAY(C42)&lt;10)</formula>
    </cfRule>
  </conditionalFormatting>
  <dataValidations count="2">
    <dataValidation imeMode="off" allowBlank="1" showInputMessage="1" showErrorMessage="1" sqref="C42:D42 C43:D43 C46:D46 C47:D47 F46:G46 F47:G47 C10:D10" xr:uid="{00000000-0002-0000-0D00-000000000000}"/>
    <dataValidation imeMode="hiragana" allowBlank="1" showInputMessage="1" showErrorMessage="1" sqref="C8:D8 F8:G8 C20:H28 C31:H39 C17:G18" xr:uid="{00000000-0002-0000-0D00-000001000000}"/>
  </dataValidations>
  <pageMargins left="0.70866141732283472" right="0.31496062992125984" top="0.74803149606299213" bottom="0.74803149606299213" header="0.31496062992125984" footer="0.31496062992125984"/>
  <pageSetup paperSize="9" orientation="portrait" blackAndWhite="1"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BH33"/>
  <sheetViews>
    <sheetView showZeros="0" view="pageBreakPreview" zoomScale="110" zoomScaleNormal="70" zoomScaleSheetLayoutView="110" workbookViewId="0">
      <selection activeCell="A38" sqref="A38:D38"/>
    </sheetView>
  </sheetViews>
  <sheetFormatPr defaultColWidth="4.125" defaultRowHeight="21" customHeight="1" x14ac:dyDescent="0.15"/>
  <cols>
    <col min="1" max="1" width="4.125" style="149"/>
    <col min="2" max="2" width="8.75" style="149" customWidth="1"/>
    <col min="3" max="6" width="4.75" style="149" customWidth="1"/>
    <col min="7" max="41" width="3.625" style="149" customWidth="1"/>
    <col min="42" max="46" width="4.75" style="149" customWidth="1"/>
    <col min="47" max="16384" width="4.125" style="149"/>
  </cols>
  <sheetData>
    <row r="2" spans="2:60" ht="21" customHeight="1" x14ac:dyDescent="0.15">
      <c r="B2" s="265" t="str">
        <f>IF(E4="（令和　　年　　月　　日 現 在 ）","様式８－２","")</f>
        <v>様式８－２</v>
      </c>
    </row>
    <row r="3" spans="2:60" s="150" customFormat="1" ht="30" customHeight="1" x14ac:dyDescent="0.15">
      <c r="C3" s="721" t="s">
        <v>280</v>
      </c>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639"/>
      <c r="AV3" s="639"/>
    </row>
    <row r="4" spans="2:60" s="150" customFormat="1" ht="22.15" customHeight="1" x14ac:dyDescent="0.15">
      <c r="C4" s="730">
        <v>1</v>
      </c>
      <c r="D4" s="730"/>
      <c r="E4" s="646" t="s">
        <v>512</v>
      </c>
      <c r="F4" s="646"/>
      <c r="G4" s="646"/>
      <c r="H4" s="646"/>
      <c r="I4" s="646"/>
      <c r="J4" s="646"/>
      <c r="K4" s="646"/>
      <c r="L4" s="646"/>
      <c r="M4" s="152"/>
      <c r="N4" s="152"/>
      <c r="O4" s="153"/>
      <c r="Q4" s="722"/>
      <c r="R4" s="722"/>
      <c r="S4" s="722"/>
      <c r="T4" s="723"/>
      <c r="U4" s="723"/>
      <c r="V4" s="723"/>
      <c r="W4" s="723"/>
      <c r="X4" s="154"/>
      <c r="Y4" s="152"/>
      <c r="Z4" s="152"/>
      <c r="AA4" s="152"/>
      <c r="AB4" s="152"/>
      <c r="AC4" s="152"/>
      <c r="AD4" s="152"/>
      <c r="AE4" s="153"/>
      <c r="AG4" s="155"/>
      <c r="AH4" s="155"/>
      <c r="AI4" s="155"/>
      <c r="AJ4" s="152"/>
      <c r="AK4" s="153"/>
      <c r="AM4" s="155"/>
      <c r="AN4" s="155"/>
      <c r="AO4" s="155"/>
      <c r="AP4" s="156"/>
      <c r="AQ4" s="156"/>
      <c r="AR4" s="156"/>
      <c r="AS4" s="156"/>
      <c r="AT4" s="154"/>
    </row>
    <row r="5" spans="2:60" s="151" customFormat="1" ht="24" customHeight="1" x14ac:dyDescent="0.15">
      <c r="B5" s="663" t="s">
        <v>496</v>
      </c>
      <c r="C5" s="665"/>
      <c r="D5" s="659" t="str">
        <f>様式1!$B$14</f>
        <v>独立行政法人国立病院機構○○病院</v>
      </c>
      <c r="E5" s="659"/>
      <c r="F5" s="659"/>
      <c r="G5" s="659"/>
      <c r="H5" s="659"/>
      <c r="I5" s="659"/>
      <c r="J5" s="659"/>
      <c r="K5" s="659"/>
      <c r="L5" s="659"/>
      <c r="M5" s="659"/>
      <c r="N5" s="659"/>
      <c r="O5" s="663" t="s">
        <v>519</v>
      </c>
      <c r="P5" s="664"/>
      <c r="Q5" s="664"/>
      <c r="R5" s="665"/>
      <c r="S5" s="724" t="e">
        <f>#REF!</f>
        <v>#REF!</v>
      </c>
      <c r="T5" s="725"/>
      <c r="U5" s="725"/>
      <c r="V5" s="725"/>
      <c r="W5" s="725"/>
      <c r="X5" s="725"/>
      <c r="Y5" s="725"/>
      <c r="Z5" s="725"/>
      <c r="AA5" s="726"/>
      <c r="AB5" s="158"/>
      <c r="AC5" s="159"/>
      <c r="AD5" s="160"/>
      <c r="AE5" s="158"/>
      <c r="AF5" s="727" t="s">
        <v>281</v>
      </c>
      <c r="AG5" s="728"/>
      <c r="AH5" s="728"/>
      <c r="AI5" s="728"/>
      <c r="AJ5" s="728"/>
      <c r="AK5" s="728"/>
      <c r="AL5" s="728"/>
      <c r="AM5" s="729"/>
      <c r="AN5" s="156"/>
    </row>
    <row r="6" spans="2:60" s="151" customFormat="1" ht="24" customHeight="1" x14ac:dyDescent="0.15">
      <c r="B6" s="663" t="s">
        <v>282</v>
      </c>
      <c r="C6" s="665"/>
      <c r="D6" s="717"/>
      <c r="E6" s="717"/>
      <c r="F6" s="717"/>
      <c r="G6" s="717"/>
      <c r="H6" s="717"/>
      <c r="I6" s="717"/>
      <c r="J6" s="717"/>
      <c r="K6" s="717"/>
      <c r="L6" s="717"/>
      <c r="M6" s="717"/>
      <c r="N6" s="717"/>
      <c r="O6" s="718" t="s">
        <v>418</v>
      </c>
      <c r="P6" s="719"/>
      <c r="Q6" s="719"/>
      <c r="R6" s="720"/>
      <c r="S6" s="706">
        <f>様式7!$E$13</f>
        <v>0</v>
      </c>
      <c r="T6" s="707"/>
      <c r="U6" s="707"/>
      <c r="V6" s="707"/>
      <c r="W6" s="707"/>
      <c r="X6" s="707"/>
      <c r="Y6" s="707"/>
      <c r="Z6" s="707"/>
      <c r="AA6" s="708"/>
      <c r="AC6" s="159"/>
      <c r="AD6" s="160"/>
      <c r="AE6" s="161"/>
      <c r="AF6" s="672"/>
      <c r="AG6" s="673"/>
      <c r="AH6" s="673"/>
      <c r="AI6" s="673"/>
      <c r="AJ6" s="673"/>
      <c r="AK6" s="673"/>
      <c r="AL6" s="673"/>
      <c r="AM6" s="162"/>
      <c r="AY6"/>
      <c r="AZ6"/>
      <c r="BA6"/>
      <c r="BB6"/>
      <c r="BC6"/>
      <c r="BD6"/>
      <c r="BE6"/>
      <c r="BF6"/>
      <c r="BG6"/>
      <c r="BH6"/>
    </row>
    <row r="7" spans="2:60" s="151" customFormat="1" ht="24" customHeight="1" x14ac:dyDescent="0.15">
      <c r="B7" s="660" t="s">
        <v>283</v>
      </c>
      <c r="C7" s="662"/>
      <c r="D7" s="685" t="s">
        <v>284</v>
      </c>
      <c r="E7" s="685"/>
      <c r="F7" s="640" t="e">
        <f>#REF!</f>
        <v>#REF!</v>
      </c>
      <c r="G7" s="641"/>
      <c r="H7" s="641"/>
      <c r="I7" s="641"/>
      <c r="J7" s="642"/>
      <c r="K7" s="685" t="s">
        <v>285</v>
      </c>
      <c r="L7" s="685"/>
      <c r="M7" s="685"/>
      <c r="N7" s="640" t="e">
        <f>#REF!</f>
        <v>#REF!</v>
      </c>
      <c r="O7" s="641"/>
      <c r="P7" s="641"/>
      <c r="Q7" s="641"/>
      <c r="R7" s="642"/>
      <c r="S7" s="643" t="s">
        <v>378</v>
      </c>
      <c r="T7" s="644"/>
      <c r="U7" s="644"/>
      <c r="V7" s="644"/>
      <c r="W7" s="644"/>
      <c r="X7" s="644"/>
      <c r="Y7" s="644"/>
      <c r="Z7" s="644"/>
      <c r="AA7" s="645"/>
      <c r="AY7"/>
      <c r="AZ7"/>
      <c r="BA7"/>
      <c r="BB7"/>
      <c r="BC7"/>
      <c r="BD7"/>
      <c r="BE7"/>
      <c r="BF7"/>
      <c r="BG7"/>
      <c r="BH7"/>
    </row>
    <row r="8" spans="2:60" s="151" customFormat="1" ht="24" customHeight="1" x14ac:dyDescent="0.15">
      <c r="B8" s="672"/>
      <c r="C8" s="674"/>
      <c r="D8" s="685" t="s">
        <v>286</v>
      </c>
      <c r="E8" s="685"/>
      <c r="F8" s="640" t="e">
        <f>#REF!</f>
        <v>#REF!</v>
      </c>
      <c r="G8" s="641"/>
      <c r="H8" s="641"/>
      <c r="I8" s="641"/>
      <c r="J8" s="642"/>
      <c r="K8" s="709" t="s">
        <v>287</v>
      </c>
      <c r="L8" s="710"/>
      <c r="M8" s="711"/>
      <c r="N8" s="712" t="str">
        <f>IF(E4="（令和　　年　　月　　日 現 在 ）","",IF(S7="(変更     令和　　年　月　日）",N7-E4,S7-E4))</f>
        <v/>
      </c>
      <c r="O8" s="713"/>
      <c r="P8" s="713"/>
      <c r="Q8" s="713"/>
      <c r="R8" s="664" t="s">
        <v>18</v>
      </c>
      <c r="S8" s="665"/>
      <c r="T8" s="714" t="s">
        <v>288</v>
      </c>
      <c r="U8" s="715"/>
      <c r="V8" s="715"/>
      <c r="W8" s="715"/>
      <c r="X8" s="716"/>
      <c r="Y8" s="716"/>
      <c r="Z8" s="664" t="s">
        <v>289</v>
      </c>
      <c r="AA8" s="665"/>
      <c r="AY8"/>
      <c r="AZ8"/>
      <c r="BA8"/>
      <c r="BB8"/>
      <c r="BC8"/>
      <c r="BD8"/>
      <c r="BE8"/>
      <c r="BF8"/>
      <c r="BG8"/>
      <c r="BH8"/>
    </row>
    <row r="9" spans="2:60" s="151" customFormat="1" ht="20.100000000000001" customHeight="1" x14ac:dyDescent="0.15">
      <c r="B9" s="684" t="s">
        <v>495</v>
      </c>
      <c r="C9" s="686" t="s">
        <v>290</v>
      </c>
      <c r="D9" s="687"/>
      <c r="E9" s="687"/>
      <c r="F9" s="687"/>
      <c r="G9" s="687"/>
      <c r="H9" s="688"/>
      <c r="I9" s="704" t="e">
        <f>IF($F$7="令和  年  月  日","",IF($F$7&lt;CEILING(DATE(YEAR($F$7),MONTH($F$7),6),7)-5,CEILING(DATE(YEAR($F$7),MONTH($F$7),6),7)-5,IF(AND($F$7&gt;CEILING(DATE(YEAR($F$7),MONTH($F$7),6),7)-5,$F$7&lt;CEILING(DATE(YEAR($F$7),MONTH($F$7),6),7)+9),CEILING(DATE(YEAR($F$7),MONTH($F$7),6),7)+9,CEILING(DATE(YEAR($F$7),MONTH($F$7)+1,6),7)-5)))</f>
        <v>#REF!</v>
      </c>
      <c r="J9" s="666" t="e">
        <f>IF(I9="","",IF(AND($N$7&lt;IF(AND($N$7&lt;IF(I9=CEILING(DATE(YEAR(I9),MONTH(I9),6),7)-5,CEILING(DATE(YEAR(I9),MONTH(I9),6),7)+9,IF(I9=CEILING(DATE(YEAR(I9),MONTH(I9),6),7)+9,CEILING(DATE(YEAR(I9),MONTH(I9)+1,6),7)-5)),$S$7&lt;IF(I9=CEILING(DATE(YEAR(I9),MONTH(I9),6),7)-5,CEILING(DATE(YEAR(I9),MONTH(I9),6),7)+9,IF(I9=CEILING(DATE(YEAR(I9),MONTH(I9),6),7)+9,CEILING(DATE(YEAR(I9),MONTH(I9)+1,6),7)-5))),"",IF(I9=CEILING(DATE(YEAR(I9),MONTH(I9),6),7)-5,CEILING(DATE(YEAR(I9),MONTH(I9),6),7)+9,IF(I9=CEILING(DATE(YEAR(I9),MONTH(I9),6),7)+9,CEILING(DATE(YEAR(I9),MONTH(I9)+1,6),7)-5))),$S$7&lt;IF(AND($N$7&lt;IF(I9=CEILING(DATE(YEAR(I9),MONTH(I9),6),7)-5,CEILING(DATE(YEAR(I9),MONTH(I9),6),7)+9,IF(I9=CEILING(DATE(YEAR(I9),MONTH(I9),6),7)+9,CEILING(DATE(YEAR(I9),MONTH(I9)+1,6),7)-5)),$S$7&lt;IF(I9=CEILING(DATE(YEAR(I9),MONTH(I9),6),7)-5,CEILING(DATE(YEAR(I9),MONTH(I9),6),7)+9,IF(I9=CEILING(DATE(YEAR(I9),MONTH(I9),6),7)+9,CEILING(DATE(YEAR(I9),MONTH(I9)+1,6),7)-5))),"",IF(I9=CEILING(DATE(YEAR(I9),MONTH(I9),6),7)-5,CEILING(DATE(YEAR(I9),MONTH(I9),6),7)+9,IF(I9=CEILING(DATE(YEAR(I9),MONTH(I9),6),7)+9,CEILING(DATE(YEAR(I9),MONTH(I9)+1,6),7)-5)))),"",IF(AND($N$7&lt;IF(AND($N$7&lt;IF(I9=CEILING(DATE(YEAR(I9),MONTH(I9),6),7)-5,CEILING(DATE(YEAR(I9),MONTH(I9),6),7)+9,IF(I9=CEILING(DATE(YEAR(I9),MONTH(I9),6),7)+9,CEILING(DATE(YEAR(I9),MONTH(I9)+1,6),7)-5)),$S$7&lt;IF(I9=CEILING(DATE(YEAR(I9),MONTH(I9),6),7)-5,CEILING(DATE(YEAR(I9),MONTH(I9),6),7)+9,IF(I9=CEILING(DATE(YEAR(I9),MONTH(I9),6),7)+9,CEILING(DATE(YEAR(I9),MONTH(I9)+1,6),7)-5))),"",IF(I9=CEILING(DATE(YEAR(I9),MONTH(I9),6),7)-5,CEILING(DATE(YEAR(I9),MONTH(I9),6),7)+9,IF(I9=CEILING(DATE(YEAR(I9),MONTH(I9),6),7)+9,CEILING(DATE(YEAR(I9),MONTH(I9)+1,6),7)-5))),OR($S$7="(変更     令和　　年　月　日）",$S$7="")),"",IF(AND($N$7&lt;IF(I9=CEILING(DATE(YEAR(I9),MONTH(I9),6),7)-5,CEILING(DATE(YEAR(I9),MONTH(I9),6),7)+9,IF(I9=CEILING(DATE(YEAR(I9),MONTH(I9),6),7)+9,CEILING(DATE(YEAR(I9),MONTH(I9)+1,6),7)-5)),$S$7&lt;IF(I9=CEILING(DATE(YEAR(I9),MONTH(I9),6),7)-5,CEILING(DATE(YEAR(I9),MONTH(I9),6),7)+9,IF(I9=CEILING(DATE(YEAR(I9),MONTH(I9),6),7)+9,CEILING(DATE(YEAR(I9),MONTH(I9)+1,6),7)-5))),"",IF(I9=CEILING(DATE(YEAR(I9),MONTH(I9),6),7)-5,CEILING(DATE(YEAR(I9),MONTH(I9),6),7)+9,IF(I9=CEILING(DATE(YEAR(I9),MONTH(I9),6),7)+9,CEILING(DATE(YEAR(I9),MONTH(I9)+1,6),7)-5))))))</f>
        <v>#REF!</v>
      </c>
      <c r="K9" s="668" t="e">
        <f t="shared" ref="K9:AO9" si="0">IF(J9="","",IF(AND($N$7&lt;IF(AND($N$7&lt;IF(J9=CEILING(DATE(YEAR(J9),MONTH(J9),6),7)-5,CEILING(DATE(YEAR(J9),MONTH(J9),6),7)+9,IF(J9=CEILING(DATE(YEAR(J9),MONTH(J9),6),7)+9,CEILING(DATE(YEAR(J9),MONTH(J9)+1,6),7)-5)),$S$7&lt;IF(J9=CEILING(DATE(YEAR(J9),MONTH(J9),6),7)-5,CEILING(DATE(YEAR(J9),MONTH(J9),6),7)+9,IF(J9=CEILING(DATE(YEAR(J9),MONTH(J9),6),7)+9,CEILING(DATE(YEAR(J9),MONTH(J9)+1,6),7)-5))),"",IF(J9=CEILING(DATE(YEAR(J9),MONTH(J9),6),7)-5,CEILING(DATE(YEAR(J9),MONTH(J9),6),7)+9,IF(J9=CEILING(DATE(YEAR(J9),MONTH(J9),6),7)+9,CEILING(DATE(YEAR(J9),MONTH(J9)+1,6),7)-5))),$S$7&lt;IF(AND($N$7&lt;IF(J9=CEILING(DATE(YEAR(J9),MONTH(J9),6),7)-5,CEILING(DATE(YEAR(J9),MONTH(J9),6),7)+9,IF(J9=CEILING(DATE(YEAR(J9),MONTH(J9),6),7)+9,CEILING(DATE(YEAR(J9),MONTH(J9)+1,6),7)-5)),$S$7&lt;IF(J9=CEILING(DATE(YEAR(J9),MONTH(J9),6),7)-5,CEILING(DATE(YEAR(J9),MONTH(J9),6),7)+9,IF(J9=CEILING(DATE(YEAR(J9),MONTH(J9),6),7)+9,CEILING(DATE(YEAR(J9),MONTH(J9)+1,6),7)-5))),"",IF(J9=CEILING(DATE(YEAR(J9),MONTH(J9),6),7)-5,CEILING(DATE(YEAR(J9),MONTH(J9),6),7)+9,IF(J9=CEILING(DATE(YEAR(J9),MONTH(J9),6),7)+9,CEILING(DATE(YEAR(J9),MONTH(J9)+1,6),7)-5)))),"",IF(AND($N$7&lt;IF(AND($N$7&lt;IF(J9=CEILING(DATE(YEAR(J9),MONTH(J9),6),7)-5,CEILING(DATE(YEAR(J9),MONTH(J9),6),7)+9,IF(J9=CEILING(DATE(YEAR(J9),MONTH(J9),6),7)+9,CEILING(DATE(YEAR(J9),MONTH(J9)+1,6),7)-5)),$S$7&lt;IF(J9=CEILING(DATE(YEAR(J9),MONTH(J9),6),7)-5,CEILING(DATE(YEAR(J9),MONTH(J9),6),7)+9,IF(J9=CEILING(DATE(YEAR(J9),MONTH(J9),6),7)+9,CEILING(DATE(YEAR(J9),MONTH(J9)+1,6),7)-5))),"",IF(J9=CEILING(DATE(YEAR(J9),MONTH(J9),6),7)-5,CEILING(DATE(YEAR(J9),MONTH(J9),6),7)+9,IF(J9=CEILING(DATE(YEAR(J9),MONTH(J9),6),7)+9,CEILING(DATE(YEAR(J9),MONTH(J9)+1,6),7)-5))),OR($S$7="(変更     令和　　年　月　日）",$S$7="")),"",IF(AND($N$7&lt;IF(J9=CEILING(DATE(YEAR(J9),MONTH(J9),6),7)-5,CEILING(DATE(YEAR(J9),MONTH(J9),6),7)+9,IF(J9=CEILING(DATE(YEAR(J9),MONTH(J9),6),7)+9,CEILING(DATE(YEAR(J9),MONTH(J9)+1,6),7)-5)),$S$7&lt;IF(J9=CEILING(DATE(YEAR(J9),MONTH(J9),6),7)-5,CEILING(DATE(YEAR(J9),MONTH(J9),6),7)+9,IF(J9=CEILING(DATE(YEAR(J9),MONTH(J9),6),7)+9,CEILING(DATE(YEAR(J9),MONTH(J9)+1,6),7)-5))),"",IF(J9=CEILING(DATE(YEAR(J9),MONTH(J9),6),7)-5,CEILING(DATE(YEAR(J9),MONTH(J9),6),7)+9,IF(J9=CEILING(DATE(YEAR(J9),MONTH(J9),6),7)+9,CEILING(DATE(YEAR(J9),MONTH(J9)+1,6),7)-5))))))</f>
        <v>#REF!</v>
      </c>
      <c r="L9" s="666" t="e">
        <f t="shared" si="0"/>
        <v>#REF!</v>
      </c>
      <c r="M9" s="668" t="e">
        <f t="shared" si="0"/>
        <v>#REF!</v>
      </c>
      <c r="N9" s="666" t="e">
        <f t="shared" si="0"/>
        <v>#REF!</v>
      </c>
      <c r="O9" s="668" t="e">
        <f t="shared" si="0"/>
        <v>#REF!</v>
      </c>
      <c r="P9" s="666" t="e">
        <f t="shared" si="0"/>
        <v>#REF!</v>
      </c>
      <c r="Q9" s="668" t="e">
        <f t="shared" si="0"/>
        <v>#REF!</v>
      </c>
      <c r="R9" s="666" t="e">
        <f t="shared" si="0"/>
        <v>#REF!</v>
      </c>
      <c r="S9" s="668" t="e">
        <f t="shared" si="0"/>
        <v>#REF!</v>
      </c>
      <c r="T9" s="666" t="e">
        <f t="shared" si="0"/>
        <v>#REF!</v>
      </c>
      <c r="U9" s="668" t="e">
        <f t="shared" si="0"/>
        <v>#REF!</v>
      </c>
      <c r="V9" s="666" t="e">
        <f t="shared" si="0"/>
        <v>#REF!</v>
      </c>
      <c r="W9" s="668" t="e">
        <f t="shared" si="0"/>
        <v>#REF!</v>
      </c>
      <c r="X9" s="666" t="e">
        <f t="shared" si="0"/>
        <v>#REF!</v>
      </c>
      <c r="Y9" s="668" t="e">
        <f t="shared" si="0"/>
        <v>#REF!</v>
      </c>
      <c r="Z9" s="666" t="e">
        <f t="shared" si="0"/>
        <v>#REF!</v>
      </c>
      <c r="AA9" s="668" t="e">
        <f t="shared" si="0"/>
        <v>#REF!</v>
      </c>
      <c r="AB9" s="666" t="e">
        <f t="shared" si="0"/>
        <v>#REF!</v>
      </c>
      <c r="AC9" s="668" t="e">
        <f t="shared" si="0"/>
        <v>#REF!</v>
      </c>
      <c r="AD9" s="666" t="e">
        <f t="shared" si="0"/>
        <v>#REF!</v>
      </c>
      <c r="AE9" s="668" t="e">
        <f t="shared" si="0"/>
        <v>#REF!</v>
      </c>
      <c r="AF9" s="666" t="e">
        <f t="shared" si="0"/>
        <v>#REF!</v>
      </c>
      <c r="AG9" s="668" t="e">
        <f t="shared" si="0"/>
        <v>#REF!</v>
      </c>
      <c r="AH9" s="666" t="e">
        <f t="shared" si="0"/>
        <v>#REF!</v>
      </c>
      <c r="AI9" s="668" t="e">
        <f t="shared" si="0"/>
        <v>#REF!</v>
      </c>
      <c r="AJ9" s="666" t="e">
        <f t="shared" si="0"/>
        <v>#REF!</v>
      </c>
      <c r="AK9" s="668" t="e">
        <f t="shared" si="0"/>
        <v>#REF!</v>
      </c>
      <c r="AL9" s="666" t="e">
        <f t="shared" si="0"/>
        <v>#REF!</v>
      </c>
      <c r="AM9" s="668" t="e">
        <f t="shared" si="0"/>
        <v>#REF!</v>
      </c>
      <c r="AN9" s="666" t="e">
        <f t="shared" si="0"/>
        <v>#REF!</v>
      </c>
      <c r="AO9" s="731" t="e">
        <f t="shared" si="0"/>
        <v>#REF!</v>
      </c>
      <c r="AP9" s="163"/>
      <c r="AQ9" s="163"/>
      <c r="AR9" s="163"/>
      <c r="AS9" s="163"/>
      <c r="AT9" s="163"/>
    </row>
    <row r="10" spans="2:60" s="151" customFormat="1" ht="20.100000000000001" customHeight="1" x14ac:dyDescent="0.15">
      <c r="B10" s="684"/>
      <c r="C10" s="689"/>
      <c r="D10" s="690"/>
      <c r="E10" s="690"/>
      <c r="F10" s="690"/>
      <c r="G10" s="690"/>
      <c r="H10" s="691"/>
      <c r="I10" s="705"/>
      <c r="J10" s="667"/>
      <c r="K10" s="669"/>
      <c r="L10" s="667"/>
      <c r="M10" s="669"/>
      <c r="N10" s="667"/>
      <c r="O10" s="669"/>
      <c r="P10" s="667"/>
      <c r="Q10" s="669"/>
      <c r="R10" s="667"/>
      <c r="S10" s="669"/>
      <c r="T10" s="667"/>
      <c r="U10" s="669"/>
      <c r="V10" s="667"/>
      <c r="W10" s="669"/>
      <c r="X10" s="667"/>
      <c r="Y10" s="669"/>
      <c r="Z10" s="667"/>
      <c r="AA10" s="669"/>
      <c r="AB10" s="667"/>
      <c r="AC10" s="669"/>
      <c r="AD10" s="667"/>
      <c r="AE10" s="669"/>
      <c r="AF10" s="667"/>
      <c r="AG10" s="669"/>
      <c r="AH10" s="667"/>
      <c r="AI10" s="669"/>
      <c r="AJ10" s="667"/>
      <c r="AK10" s="669"/>
      <c r="AL10" s="667"/>
      <c r="AM10" s="669"/>
      <c r="AN10" s="667"/>
      <c r="AO10" s="732"/>
      <c r="AP10" s="163"/>
      <c r="AQ10" s="163"/>
      <c r="AR10" s="163"/>
      <c r="AS10" s="163"/>
      <c r="AT10" s="163"/>
    </row>
    <row r="11" spans="2:60" s="163" customFormat="1" ht="20.100000000000001" customHeight="1" x14ac:dyDescent="0.15">
      <c r="B11" s="684"/>
      <c r="C11" s="692" t="s">
        <v>291</v>
      </c>
      <c r="D11" s="662"/>
      <c r="E11" s="164" t="s">
        <v>292</v>
      </c>
      <c r="F11" s="695" t="s">
        <v>246</v>
      </c>
      <c r="G11" s="697"/>
      <c r="H11" s="698"/>
      <c r="I11" s="165"/>
      <c r="J11" s="166"/>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8"/>
      <c r="AQ11" s="168"/>
      <c r="AR11" s="168"/>
    </row>
    <row r="12" spans="2:60" s="163" customFormat="1" ht="20.100000000000001" customHeight="1" x14ac:dyDescent="0.15">
      <c r="B12" s="684"/>
      <c r="C12" s="693"/>
      <c r="D12" s="694"/>
      <c r="E12" s="699" t="s">
        <v>293</v>
      </c>
      <c r="F12" s="696"/>
      <c r="G12" s="677"/>
      <c r="H12" s="678"/>
      <c r="I12" s="341"/>
      <c r="J12" s="171"/>
      <c r="K12" s="172"/>
      <c r="L12" s="171"/>
      <c r="M12" s="172"/>
      <c r="N12" s="171"/>
      <c r="O12" s="172"/>
      <c r="P12" s="171"/>
      <c r="Q12" s="172"/>
      <c r="R12" s="171"/>
      <c r="S12" s="172"/>
      <c r="T12" s="171"/>
      <c r="U12" s="172"/>
      <c r="V12" s="171"/>
      <c r="W12" s="172"/>
      <c r="X12" s="171"/>
      <c r="Y12" s="172"/>
      <c r="Z12" s="171"/>
      <c r="AA12" s="172"/>
      <c r="AB12" s="171"/>
      <c r="AC12" s="172"/>
      <c r="AD12" s="171"/>
      <c r="AE12" s="172"/>
      <c r="AF12" s="171"/>
      <c r="AG12" s="172"/>
      <c r="AH12" s="171"/>
      <c r="AI12" s="172"/>
      <c r="AJ12" s="171"/>
      <c r="AK12" s="172"/>
      <c r="AL12" s="171"/>
      <c r="AM12" s="172"/>
      <c r="AN12" s="171"/>
      <c r="AO12" s="172"/>
      <c r="AP12" s="168"/>
      <c r="AQ12" s="168"/>
      <c r="AR12" s="168"/>
    </row>
    <row r="13" spans="2:60" s="151" customFormat="1" ht="20.100000000000001" customHeight="1" x14ac:dyDescent="0.15">
      <c r="B13" s="684"/>
      <c r="C13" s="693"/>
      <c r="D13" s="694"/>
      <c r="E13" s="700"/>
      <c r="F13" s="173" t="s">
        <v>294</v>
      </c>
      <c r="G13" s="702"/>
      <c r="H13" s="703"/>
      <c r="I13" s="170"/>
      <c r="J13" s="174"/>
      <c r="K13" s="175"/>
      <c r="L13" s="176"/>
      <c r="M13" s="177"/>
      <c r="N13" s="176"/>
      <c r="O13" s="177"/>
      <c r="P13" s="176"/>
      <c r="Q13" s="177"/>
      <c r="R13" s="176"/>
      <c r="S13" s="177"/>
      <c r="T13" s="176"/>
      <c r="U13" s="177"/>
      <c r="V13" s="176"/>
      <c r="W13" s="177"/>
      <c r="X13" s="176"/>
      <c r="Y13" s="177"/>
      <c r="Z13" s="176"/>
      <c r="AA13" s="177"/>
      <c r="AB13" s="176"/>
      <c r="AC13" s="177"/>
      <c r="AD13" s="176"/>
      <c r="AE13" s="177"/>
      <c r="AF13" s="176"/>
      <c r="AG13" s="177"/>
      <c r="AH13" s="176"/>
      <c r="AI13" s="177"/>
      <c r="AJ13" s="176"/>
      <c r="AK13" s="177"/>
      <c r="AL13" s="176"/>
      <c r="AM13" s="177"/>
      <c r="AN13" s="176"/>
      <c r="AO13" s="178"/>
      <c r="AP13" s="168"/>
      <c r="AQ13" s="168"/>
      <c r="AR13" s="168"/>
    </row>
    <row r="14" spans="2:60" s="151" customFormat="1" ht="20.100000000000001" customHeight="1" x14ac:dyDescent="0.15">
      <c r="B14" s="684"/>
      <c r="C14" s="672"/>
      <c r="D14" s="674"/>
      <c r="E14" s="701"/>
      <c r="F14" s="173" t="s">
        <v>295</v>
      </c>
      <c r="G14" s="702"/>
      <c r="H14" s="703"/>
      <c r="I14" s="170"/>
      <c r="J14" s="174"/>
      <c r="K14" s="175"/>
      <c r="L14" s="179"/>
      <c r="M14" s="175"/>
      <c r="N14" s="179"/>
      <c r="O14" s="175"/>
      <c r="P14" s="179"/>
      <c r="Q14" s="175"/>
      <c r="R14" s="179"/>
      <c r="S14" s="175"/>
      <c r="T14" s="179"/>
      <c r="U14" s="175"/>
      <c r="V14" s="179"/>
      <c r="W14" s="175"/>
      <c r="X14" s="179"/>
      <c r="Y14" s="175"/>
      <c r="Z14" s="179"/>
      <c r="AA14" s="175"/>
      <c r="AB14" s="179"/>
      <c r="AC14" s="175"/>
      <c r="AD14" s="179"/>
      <c r="AE14" s="175"/>
      <c r="AF14" s="179"/>
      <c r="AG14" s="175"/>
      <c r="AH14" s="179"/>
      <c r="AI14" s="175"/>
      <c r="AJ14" s="179"/>
      <c r="AK14" s="175"/>
      <c r="AL14" s="179"/>
      <c r="AM14" s="175"/>
      <c r="AN14" s="179"/>
      <c r="AO14" s="180"/>
      <c r="AP14" s="168"/>
      <c r="AQ14" s="168"/>
      <c r="AR14" s="168"/>
    </row>
    <row r="15" spans="2:60" s="163" customFormat="1" ht="20.100000000000001" customHeight="1" x14ac:dyDescent="0.15">
      <c r="B15" s="684"/>
      <c r="C15" s="692" t="s">
        <v>296</v>
      </c>
      <c r="D15" s="662"/>
      <c r="E15" s="164" t="s">
        <v>292</v>
      </c>
      <c r="F15" s="695" t="s">
        <v>246</v>
      </c>
      <c r="G15" s="697"/>
      <c r="H15" s="698"/>
      <c r="I15" s="165"/>
      <c r="J15" s="166">
        <v>0</v>
      </c>
      <c r="K15" s="167">
        <v>0</v>
      </c>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81"/>
      <c r="AP15" s="168"/>
      <c r="AQ15" s="168"/>
      <c r="AR15" s="168"/>
    </row>
    <row r="16" spans="2:60" s="163" customFormat="1" ht="20.100000000000001" customHeight="1" x14ac:dyDescent="0.15">
      <c r="B16" s="684"/>
      <c r="C16" s="672"/>
      <c r="D16" s="674"/>
      <c r="E16" s="169" t="s">
        <v>293</v>
      </c>
      <c r="F16" s="696"/>
      <c r="G16" s="677"/>
      <c r="H16" s="678"/>
      <c r="I16" s="170"/>
      <c r="J16" s="174">
        <v>0</v>
      </c>
      <c r="K16" s="175">
        <v>0</v>
      </c>
      <c r="L16" s="179"/>
      <c r="M16" s="175"/>
      <c r="N16" s="179"/>
      <c r="O16" s="175"/>
      <c r="P16" s="179"/>
      <c r="Q16" s="175"/>
      <c r="R16" s="179"/>
      <c r="S16" s="175"/>
      <c r="T16" s="179"/>
      <c r="U16" s="175"/>
      <c r="V16" s="179"/>
      <c r="W16" s="175"/>
      <c r="X16" s="179"/>
      <c r="Y16" s="175"/>
      <c r="Z16" s="179"/>
      <c r="AA16" s="175"/>
      <c r="AB16" s="179"/>
      <c r="AC16" s="175"/>
      <c r="AD16" s="179"/>
      <c r="AE16" s="175"/>
      <c r="AF16" s="179"/>
      <c r="AG16" s="175"/>
      <c r="AH16" s="179"/>
      <c r="AI16" s="175"/>
      <c r="AJ16" s="179"/>
      <c r="AK16" s="175"/>
      <c r="AL16" s="179"/>
      <c r="AM16" s="175"/>
      <c r="AN16" s="179"/>
      <c r="AO16" s="180"/>
      <c r="AP16" s="168"/>
      <c r="AQ16" s="168"/>
      <c r="AR16" s="168"/>
    </row>
    <row r="17" spans="2:46" s="163" customFormat="1" ht="20.100000000000001" customHeight="1" x14ac:dyDescent="0.15">
      <c r="B17" s="684"/>
      <c r="C17" s="692" t="s">
        <v>297</v>
      </c>
      <c r="D17" s="662"/>
      <c r="E17" s="164" t="s">
        <v>292</v>
      </c>
      <c r="F17" s="695" t="s">
        <v>246</v>
      </c>
      <c r="G17" s="697"/>
      <c r="H17" s="698"/>
      <c r="I17" s="165"/>
      <c r="J17" s="166">
        <v>0</v>
      </c>
      <c r="K17" s="167">
        <v>0</v>
      </c>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81"/>
      <c r="AP17" s="168"/>
      <c r="AQ17" s="168"/>
      <c r="AR17" s="168"/>
    </row>
    <row r="18" spans="2:46" s="163" customFormat="1" ht="20.100000000000001" customHeight="1" x14ac:dyDescent="0.15">
      <c r="B18" s="684"/>
      <c r="C18" s="672"/>
      <c r="D18" s="674"/>
      <c r="E18" s="169" t="s">
        <v>293</v>
      </c>
      <c r="F18" s="696"/>
      <c r="G18" s="677"/>
      <c r="H18" s="678"/>
      <c r="I18" s="170"/>
      <c r="J18" s="174"/>
      <c r="K18" s="175"/>
      <c r="L18" s="179"/>
      <c r="M18" s="175"/>
      <c r="N18" s="179"/>
      <c r="O18" s="175"/>
      <c r="P18" s="179"/>
      <c r="Q18" s="175"/>
      <c r="R18" s="179"/>
      <c r="S18" s="175"/>
      <c r="T18" s="179"/>
      <c r="U18" s="175"/>
      <c r="V18" s="179"/>
      <c r="W18" s="175"/>
      <c r="X18" s="179"/>
      <c r="Y18" s="175"/>
      <c r="Z18" s="179"/>
      <c r="AA18" s="175"/>
      <c r="AB18" s="179"/>
      <c r="AC18" s="175"/>
      <c r="AD18" s="179"/>
      <c r="AE18" s="175"/>
      <c r="AF18" s="179"/>
      <c r="AG18" s="175"/>
      <c r="AH18" s="179"/>
      <c r="AI18" s="175"/>
      <c r="AJ18" s="179"/>
      <c r="AK18" s="175"/>
      <c r="AL18" s="179"/>
      <c r="AM18" s="175"/>
      <c r="AN18" s="179"/>
      <c r="AO18" s="180"/>
      <c r="AP18" s="168"/>
      <c r="AQ18" s="168"/>
      <c r="AR18" s="168"/>
    </row>
    <row r="19" spans="2:46" s="163" customFormat="1" ht="20.100000000000001" customHeight="1" x14ac:dyDescent="0.15">
      <c r="B19" s="684"/>
      <c r="C19" s="660" t="s">
        <v>298</v>
      </c>
      <c r="D19" s="661"/>
      <c r="E19" s="662"/>
      <c r="F19" s="182" t="s">
        <v>292</v>
      </c>
      <c r="G19" s="675">
        <v>1</v>
      </c>
      <c r="H19" s="676"/>
      <c r="I19" s="183" t="s">
        <v>299</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68"/>
      <c r="AQ19" s="168"/>
      <c r="AR19" s="168"/>
    </row>
    <row r="20" spans="2:46" s="151" customFormat="1" ht="20.100000000000001" customHeight="1" x14ac:dyDescent="0.15">
      <c r="B20" s="684"/>
      <c r="C20" s="672"/>
      <c r="D20" s="673"/>
      <c r="E20" s="674"/>
      <c r="F20" s="157" t="s">
        <v>246</v>
      </c>
      <c r="G20" s="677"/>
      <c r="H20" s="678"/>
      <c r="I20" s="185" t="s">
        <v>299</v>
      </c>
      <c r="J20" s="186"/>
      <c r="K20" s="187"/>
      <c r="L20" s="186"/>
      <c r="M20" s="187"/>
      <c r="N20" s="186"/>
      <c r="O20" s="187"/>
      <c r="P20" s="186"/>
      <c r="Q20" s="187"/>
      <c r="R20" s="186"/>
      <c r="S20" s="187"/>
      <c r="T20" s="186"/>
      <c r="U20" s="187"/>
      <c r="V20" s="186"/>
      <c r="W20" s="187"/>
      <c r="X20" s="186"/>
      <c r="Y20" s="187"/>
      <c r="Z20" s="186"/>
      <c r="AA20" s="187"/>
      <c r="AB20" s="186"/>
      <c r="AC20" s="187"/>
      <c r="AD20" s="186"/>
      <c r="AE20" s="187"/>
      <c r="AF20" s="186"/>
      <c r="AG20" s="187"/>
      <c r="AH20" s="186"/>
      <c r="AI20" s="187"/>
      <c r="AJ20" s="186"/>
      <c r="AK20" s="187"/>
      <c r="AL20" s="186"/>
      <c r="AM20" s="187"/>
      <c r="AN20" s="186"/>
      <c r="AO20" s="187"/>
    </row>
    <row r="21" spans="2:46" s="151" customFormat="1" ht="20.100000000000001" customHeight="1" x14ac:dyDescent="0.15">
      <c r="B21" s="683" t="s">
        <v>300</v>
      </c>
      <c r="C21" s="663" t="s">
        <v>301</v>
      </c>
      <c r="D21" s="664"/>
      <c r="E21" s="665"/>
      <c r="F21" s="685" t="s">
        <v>302</v>
      </c>
      <c r="G21" s="685"/>
      <c r="H21" s="685"/>
      <c r="I21" s="685"/>
      <c r="J21" s="685"/>
      <c r="K21" s="660" t="s">
        <v>303</v>
      </c>
      <c r="L21" s="661"/>
      <c r="M21" s="661"/>
      <c r="N21" s="661"/>
      <c r="O21" s="661"/>
      <c r="P21" s="662"/>
      <c r="Q21" s="663" t="s">
        <v>493</v>
      </c>
      <c r="R21" s="664"/>
      <c r="S21" s="665"/>
      <c r="T21" s="663" t="s">
        <v>304</v>
      </c>
      <c r="U21" s="664"/>
      <c r="V21" s="664"/>
      <c r="W21" s="665"/>
      <c r="Y21" s="188"/>
      <c r="AA21" s="188"/>
      <c r="AH21" s="189"/>
      <c r="AI21" s="189"/>
      <c r="AJ21" s="189"/>
      <c r="AK21" s="189"/>
      <c r="AL21" s="189"/>
      <c r="AM21" s="189"/>
      <c r="AN21" s="189"/>
    </row>
    <row r="22" spans="2:46" s="151" customFormat="1" ht="20.100000000000001" customHeight="1" x14ac:dyDescent="0.15">
      <c r="B22" s="684"/>
      <c r="C22" s="659"/>
      <c r="D22" s="659"/>
      <c r="E22" s="659"/>
      <c r="F22" s="640" t="s">
        <v>510</v>
      </c>
      <c r="G22" s="641"/>
      <c r="H22" s="641"/>
      <c r="I22" s="641"/>
      <c r="J22" s="642"/>
      <c r="K22" s="680"/>
      <c r="L22" s="681"/>
      <c r="M22" s="681"/>
      <c r="N22" s="681"/>
      <c r="O22" s="681"/>
      <c r="P22" s="682"/>
      <c r="Q22" s="652" t="s">
        <v>363</v>
      </c>
      <c r="R22" s="653"/>
      <c r="S22" s="654"/>
      <c r="T22" s="655" t="s">
        <v>504</v>
      </c>
      <c r="U22" s="656"/>
      <c r="V22" s="656"/>
      <c r="W22" s="656"/>
      <c r="AH22" s="155"/>
      <c r="AI22" s="155"/>
      <c r="AJ22" s="155"/>
      <c r="AK22" s="155"/>
      <c r="AL22" s="155"/>
      <c r="AM22" s="155"/>
      <c r="AN22" s="155"/>
    </row>
    <row r="23" spans="2:46" ht="20.100000000000001" customHeight="1" x14ac:dyDescent="0.15">
      <c r="B23" s="684"/>
      <c r="C23" s="659"/>
      <c r="D23" s="659"/>
      <c r="E23" s="659"/>
      <c r="F23" s="640" t="s">
        <v>345</v>
      </c>
      <c r="G23" s="641"/>
      <c r="H23" s="641"/>
      <c r="I23" s="641"/>
      <c r="J23" s="642"/>
      <c r="K23" s="649"/>
      <c r="L23" s="650"/>
      <c r="M23" s="650"/>
      <c r="N23" s="650"/>
      <c r="O23" s="650"/>
      <c r="P23" s="651"/>
      <c r="Q23" s="652" t="s">
        <v>305</v>
      </c>
      <c r="R23" s="653"/>
      <c r="S23" s="654"/>
      <c r="T23" s="655" t="s">
        <v>185</v>
      </c>
      <c r="U23" s="656"/>
      <c r="V23" s="656"/>
      <c r="W23" s="656"/>
      <c r="AC23" s="190" t="s">
        <v>306</v>
      </c>
      <c r="AD23" s="191"/>
      <c r="AE23" s="191"/>
      <c r="AF23" s="191"/>
      <c r="AG23" s="657"/>
      <c r="AH23" s="657"/>
      <c r="AI23" s="657"/>
      <c r="AJ23" s="657"/>
      <c r="AK23" s="657"/>
      <c r="AL23" s="657"/>
      <c r="AM23" s="658"/>
      <c r="AN23" s="151"/>
    </row>
    <row r="24" spans="2:46" ht="20.100000000000001" customHeight="1" x14ac:dyDescent="0.15">
      <c r="B24" s="684"/>
      <c r="C24" s="659"/>
      <c r="D24" s="659"/>
      <c r="E24" s="659"/>
      <c r="F24" s="640" t="s">
        <v>345</v>
      </c>
      <c r="G24" s="641"/>
      <c r="H24" s="641"/>
      <c r="I24" s="641"/>
      <c r="J24" s="642"/>
      <c r="K24" s="649"/>
      <c r="L24" s="650"/>
      <c r="M24" s="650"/>
      <c r="N24" s="650"/>
      <c r="O24" s="650"/>
      <c r="P24" s="651"/>
      <c r="Q24" s="652" t="s">
        <v>305</v>
      </c>
      <c r="R24" s="653"/>
      <c r="S24" s="654"/>
      <c r="T24" s="655" t="s">
        <v>185</v>
      </c>
      <c r="U24" s="656"/>
      <c r="V24" s="656"/>
      <c r="W24" s="656"/>
      <c r="AC24" s="192"/>
      <c r="AD24" s="149" t="s">
        <v>178</v>
      </c>
      <c r="AH24" s="154"/>
      <c r="AI24" s="647">
        <f>'様式3-1'!Q40</f>
        <v>0</v>
      </c>
      <c r="AJ24" s="647"/>
      <c r="AK24" s="647"/>
      <c r="AL24" s="647"/>
      <c r="AM24" s="648"/>
      <c r="AN24" s="154"/>
    </row>
    <row r="25" spans="2:46" ht="20.100000000000001" customHeight="1" x14ac:dyDescent="0.15">
      <c r="B25" s="684"/>
      <c r="C25" s="659"/>
      <c r="D25" s="659"/>
      <c r="E25" s="659"/>
      <c r="F25" s="640" t="s">
        <v>345</v>
      </c>
      <c r="G25" s="641"/>
      <c r="H25" s="641"/>
      <c r="I25" s="641"/>
      <c r="J25" s="642"/>
      <c r="K25" s="649"/>
      <c r="L25" s="650"/>
      <c r="M25" s="650"/>
      <c r="N25" s="650"/>
      <c r="O25" s="650"/>
      <c r="P25" s="651"/>
      <c r="Q25" s="652" t="s">
        <v>305</v>
      </c>
      <c r="R25" s="653"/>
      <c r="S25" s="654"/>
      <c r="T25" s="655" t="s">
        <v>185</v>
      </c>
      <c r="U25" s="656"/>
      <c r="V25" s="656"/>
      <c r="W25" s="656"/>
      <c r="AC25" s="193"/>
      <c r="AD25" s="149" t="s">
        <v>307</v>
      </c>
      <c r="AE25" s="154"/>
      <c r="AF25" s="154"/>
      <c r="AG25" s="154"/>
      <c r="AH25" s="154"/>
      <c r="AI25" s="647">
        <f>'様式4-1'!$F$41</f>
        <v>0</v>
      </c>
      <c r="AJ25" s="647"/>
      <c r="AK25" s="647"/>
      <c r="AL25" s="647"/>
      <c r="AM25" s="648"/>
      <c r="AN25" s="154"/>
    </row>
    <row r="26" spans="2:46" ht="20.100000000000001" customHeight="1" x14ac:dyDescent="0.15">
      <c r="C26" s="194"/>
      <c r="D26" s="195"/>
      <c r="E26" s="194"/>
      <c r="F26" s="194"/>
      <c r="G26" s="194"/>
      <c r="H26" s="194"/>
      <c r="I26" s="194"/>
      <c r="J26" s="194"/>
      <c r="K26" s="194"/>
      <c r="L26" s="194"/>
      <c r="M26" s="194"/>
      <c r="N26" s="194"/>
      <c r="O26" s="194"/>
      <c r="P26" s="194"/>
      <c r="Q26" s="194"/>
      <c r="R26" s="194"/>
      <c r="S26" s="194"/>
      <c r="T26" s="154"/>
      <c r="U26" s="154"/>
      <c r="V26" s="154"/>
      <c r="W26" s="154"/>
      <c r="X26" s="154"/>
      <c r="Y26" s="154"/>
      <c r="Z26" s="154"/>
      <c r="AC26" s="192"/>
      <c r="AD26" s="149" t="s">
        <v>308</v>
      </c>
      <c r="AI26" s="647">
        <f>'様式4-1'!$F$43</f>
        <v>0</v>
      </c>
      <c r="AJ26" s="647"/>
      <c r="AK26" s="647"/>
      <c r="AL26" s="647"/>
      <c r="AM26" s="648"/>
      <c r="AO26" s="151"/>
      <c r="AP26" s="151"/>
      <c r="AQ26" s="151"/>
      <c r="AR26" s="151"/>
      <c r="AS26" s="151"/>
      <c r="AT26" s="154"/>
    </row>
    <row r="27" spans="2:46" ht="20.100000000000001" customHeight="1" x14ac:dyDescent="0.15">
      <c r="D27" s="196" t="s">
        <v>309</v>
      </c>
      <c r="E27" s="151" t="s">
        <v>494</v>
      </c>
      <c r="AC27" s="197"/>
      <c r="AD27" s="198" t="s">
        <v>310</v>
      </c>
      <c r="AE27" s="198"/>
      <c r="AF27" s="198"/>
      <c r="AG27" s="198"/>
      <c r="AH27" s="198"/>
      <c r="AI27" s="670">
        <f>'様式4-1'!$F$45</f>
        <v>0</v>
      </c>
      <c r="AJ27" s="670"/>
      <c r="AK27" s="670"/>
      <c r="AL27" s="670"/>
      <c r="AM27" s="671"/>
    </row>
    <row r="28" spans="2:46" ht="20.100000000000001" customHeight="1" x14ac:dyDescent="0.15">
      <c r="D28" s="196" t="s">
        <v>309</v>
      </c>
      <c r="E28" s="149" t="s">
        <v>311</v>
      </c>
    </row>
    <row r="31" spans="2:46" ht="21" customHeight="1" x14ac:dyDescent="0.15">
      <c r="AC31" s="679"/>
      <c r="AD31" s="679"/>
    </row>
    <row r="32" spans="2:46" ht="21" customHeight="1" x14ac:dyDescent="0.15">
      <c r="K32" s="156"/>
      <c r="L32" s="156"/>
      <c r="M32" s="156"/>
      <c r="N32" s="156"/>
      <c r="O32" s="156"/>
      <c r="P32" s="156"/>
      <c r="Q32" s="156"/>
      <c r="R32" s="156"/>
      <c r="S32" s="156"/>
      <c r="T32" s="156"/>
      <c r="U32" s="156"/>
      <c r="V32" s="156"/>
      <c r="W32" s="156"/>
      <c r="X32" s="156"/>
      <c r="Y32" s="156"/>
      <c r="Z32" s="156"/>
      <c r="AA32" s="156"/>
      <c r="AC32" s="679"/>
      <c r="AD32" s="679"/>
    </row>
    <row r="33" spans="11:27" ht="21" customHeight="1" x14ac:dyDescent="0.15">
      <c r="K33" s="156"/>
      <c r="L33" s="156"/>
      <c r="M33" s="156"/>
      <c r="N33" s="156"/>
      <c r="O33" s="156"/>
      <c r="P33" s="156"/>
      <c r="Q33" s="156"/>
      <c r="R33" s="156"/>
      <c r="S33" s="156"/>
      <c r="T33" s="156"/>
      <c r="U33" s="156"/>
      <c r="V33" s="156"/>
      <c r="W33" s="156"/>
      <c r="X33" s="156"/>
      <c r="Y33" s="156"/>
      <c r="Z33" s="156"/>
      <c r="AA33" s="156"/>
    </row>
  </sheetData>
  <customSheetViews>
    <customSheetView guid="{13F42123-AF55-44CC-A9A8-BBBCF315987F}" scale="110" showPageBreaks="1" zeroValues="0" printArea="1" view="pageBreakPreview">
      <selection activeCell="A38" sqref="A38:D38"/>
      <pageMargins left="0.39370078740157483" right="0.39370078740157483" top="0.70866141732283472" bottom="0.39370078740157483" header="0.51181102362204722" footer="0.51181102362204722"/>
      <printOptions horizontalCentered="1"/>
      <pageSetup paperSize="9" scale="90" orientation="landscape" r:id="rId1"/>
      <headerFooter alignWithMargins="0"/>
    </customSheetView>
    <customSheetView guid="{001DCE84-332C-421D-A468-8B2458000A74}" scale="110" showPageBreaks="1" zeroValues="0" printArea="1" view="pageBreakPreview">
      <selection activeCell="A38" sqref="A38:D38"/>
      <pageMargins left="0.39370078740157483" right="0.39370078740157483" top="0.70866141732283472" bottom="0.39370078740157483" header="0.51181102362204722" footer="0.51181102362204722"/>
      <printOptions horizontalCentered="1"/>
      <pageSetup paperSize="9" scale="90" orientation="landscape" r:id="rId2"/>
      <headerFooter alignWithMargins="0"/>
    </customSheetView>
    <customSheetView guid="{DB6034AB-B9A5-4098-8138-2412AF3DB915}" scale="110" showPageBreaks="1" zeroValues="0" printArea="1" view="pageBreakPreview">
      <selection activeCell="A38" sqref="A38:D38"/>
      <pageMargins left="0.39370078740157483" right="0.39370078740157483" top="0.70866141732283472" bottom="0.39370078740157483" header="0.51181102362204722" footer="0.51181102362204722"/>
      <printOptions horizontalCentered="1"/>
      <pageSetup paperSize="9" scale="90" orientation="landscape" r:id="rId3"/>
      <headerFooter alignWithMargins="0"/>
    </customSheetView>
  </customSheetViews>
  <mergeCells count="117">
    <mergeCell ref="B6:C6"/>
    <mergeCell ref="B5:C5"/>
    <mergeCell ref="AK9:AK10"/>
    <mergeCell ref="AL9:AL10"/>
    <mergeCell ref="AM9:AM10"/>
    <mergeCell ref="AN9:AN10"/>
    <mergeCell ref="AO9:AO10"/>
    <mergeCell ref="AF9:AF10"/>
    <mergeCell ref="AG9:AG10"/>
    <mergeCell ref="AH9:AH10"/>
    <mergeCell ref="AI9:AI10"/>
    <mergeCell ref="AJ9:AJ10"/>
    <mergeCell ref="O9:O10"/>
    <mergeCell ref="P9:P10"/>
    <mergeCell ref="AA9:AA10"/>
    <mergeCell ref="AB9:AB10"/>
    <mergeCell ref="AC9:AC10"/>
    <mergeCell ref="AD9:AD10"/>
    <mergeCell ref="AE9:AE10"/>
    <mergeCell ref="V9:V10"/>
    <mergeCell ref="W9:W10"/>
    <mergeCell ref="X9:X10"/>
    <mergeCell ref="Y9:Y10"/>
    <mergeCell ref="Z9:Z10"/>
    <mergeCell ref="C3:X3"/>
    <mergeCell ref="Y3:AT3"/>
    <mergeCell ref="Q4:S4"/>
    <mergeCell ref="T4:W4"/>
    <mergeCell ref="D5:N5"/>
    <mergeCell ref="O5:R5"/>
    <mergeCell ref="S5:AA5"/>
    <mergeCell ref="AF5:AM5"/>
    <mergeCell ref="C4:D4"/>
    <mergeCell ref="G16:H16"/>
    <mergeCell ref="I9:I10"/>
    <mergeCell ref="S6:AA6"/>
    <mergeCell ref="AF6:AL6"/>
    <mergeCell ref="B7:C8"/>
    <mergeCell ref="D7:E7"/>
    <mergeCell ref="F7:J7"/>
    <mergeCell ref="K7:M7"/>
    <mergeCell ref="D8:E8"/>
    <mergeCell ref="F8:J8"/>
    <mergeCell ref="K8:M8"/>
    <mergeCell ref="N8:Q8"/>
    <mergeCell ref="R8:S8"/>
    <mergeCell ref="T8:W8"/>
    <mergeCell ref="X8:Y8"/>
    <mergeCell ref="Z8:AA8"/>
    <mergeCell ref="D6:N6"/>
    <mergeCell ref="O6:R6"/>
    <mergeCell ref="S9:S10"/>
    <mergeCell ref="T9:T10"/>
    <mergeCell ref="U9:U10"/>
    <mergeCell ref="L9:L10"/>
    <mergeCell ref="M9:M10"/>
    <mergeCell ref="N9:N10"/>
    <mergeCell ref="B21:B25"/>
    <mergeCell ref="C21:E21"/>
    <mergeCell ref="F21:J21"/>
    <mergeCell ref="C23:E23"/>
    <mergeCell ref="F23:J23"/>
    <mergeCell ref="C25:E25"/>
    <mergeCell ref="F25:J25"/>
    <mergeCell ref="B9:B20"/>
    <mergeCell ref="C9:H10"/>
    <mergeCell ref="C11:D14"/>
    <mergeCell ref="F11:F12"/>
    <mergeCell ref="G11:H11"/>
    <mergeCell ref="C17:D18"/>
    <mergeCell ref="F17:F18"/>
    <mergeCell ref="G17:H17"/>
    <mergeCell ref="G18:H18"/>
    <mergeCell ref="F22:J22"/>
    <mergeCell ref="E12:E14"/>
    <mergeCell ref="G12:H12"/>
    <mergeCell ref="G13:H13"/>
    <mergeCell ref="G14:H14"/>
    <mergeCell ref="C15:D16"/>
    <mergeCell ref="F15:F16"/>
    <mergeCell ref="G15:H15"/>
    <mergeCell ref="AI26:AM26"/>
    <mergeCell ref="AI27:AM27"/>
    <mergeCell ref="C19:E20"/>
    <mergeCell ref="G19:H19"/>
    <mergeCell ref="G20:H20"/>
    <mergeCell ref="AC31:AD31"/>
    <mergeCell ref="AC32:AD32"/>
    <mergeCell ref="K25:P25"/>
    <mergeCell ref="Q25:S25"/>
    <mergeCell ref="T25:W25"/>
    <mergeCell ref="K22:P22"/>
    <mergeCell ref="Q22:S22"/>
    <mergeCell ref="AU3:AV3"/>
    <mergeCell ref="N7:R7"/>
    <mergeCell ref="S7:AA7"/>
    <mergeCell ref="E4:L4"/>
    <mergeCell ref="AI25:AM25"/>
    <mergeCell ref="K23:P23"/>
    <mergeCell ref="Q23:S23"/>
    <mergeCell ref="T23:W23"/>
    <mergeCell ref="AG23:AM23"/>
    <mergeCell ref="C24:E24"/>
    <mergeCell ref="F24:J24"/>
    <mergeCell ref="K24:P24"/>
    <mergeCell ref="Q24:S24"/>
    <mergeCell ref="T24:W24"/>
    <mergeCell ref="AI24:AM24"/>
    <mergeCell ref="K21:P21"/>
    <mergeCell ref="Q21:S21"/>
    <mergeCell ref="T21:W21"/>
    <mergeCell ref="C22:E22"/>
    <mergeCell ref="T22:W22"/>
    <mergeCell ref="J9:J10"/>
    <mergeCell ref="K9:K10"/>
    <mergeCell ref="Q9:Q10"/>
    <mergeCell ref="R9:R10"/>
  </mergeCells>
  <phoneticPr fontId="1"/>
  <conditionalFormatting sqref="E4">
    <cfRule type="expression" dxfId="348" priority="77" stopIfTrue="1">
      <formula>AND(MONTH(E4)&gt;=10,DAY(E4)&lt;10)</formula>
    </cfRule>
    <cfRule type="expression" dxfId="347" priority="70" stopIfTrue="1">
      <formula>AND(E4&gt;=43586,E4&lt;=43830,MONTH(E4)&gt;=10,DAY(E4)&gt;=10)</formula>
    </cfRule>
    <cfRule type="expression" dxfId="346" priority="69" stopIfTrue="1">
      <formula>AND(E4&gt;=43831,E4&lt;=46752,MONTH(E4)&lt;10,DAY(E4)&lt;10)</formula>
    </cfRule>
    <cfRule type="expression" dxfId="345" priority="71" stopIfTrue="1">
      <formula>AND(E4&gt;=43586,E4&lt;=43830,MONTH(E4)&gt;=10,DAY(E4)&lt;10)</formula>
    </cfRule>
    <cfRule type="expression" dxfId="344" priority="68" stopIfTrue="1">
      <formula>AND(E4&gt;=43831,E4&lt;=46752,MONTH(E4)&lt;10,DAY(E4)&gt;=10)</formula>
    </cfRule>
    <cfRule type="expression" dxfId="343" priority="67" stopIfTrue="1">
      <formula>AND(E4&gt;=43831,E4&lt;=46752,MONTH(E4)&gt;=10,DAY(E4)&lt;10)</formula>
    </cfRule>
    <cfRule type="expression" dxfId="342" priority="66" stopIfTrue="1">
      <formula>AND(E4&gt;=43831,E4&lt;=46752,MONTH(E4)&gt;=10,DAY(E4)&gt;=10)</formula>
    </cfRule>
    <cfRule type="expression" dxfId="341" priority="72" stopIfTrue="1">
      <formula>AND(E4&gt;=43586,E4&lt;=43830,MONTH(E4)&lt;10,DAY(E4)&gt;=10)</formula>
    </cfRule>
    <cfRule type="expression" dxfId="340" priority="73" stopIfTrue="1">
      <formula>AND(E4&gt;=43586,E4&lt;=43830,MONTH(E4)&lt;10,DAY(E4)&lt;10)</formula>
    </cfRule>
    <cfRule type="expression" dxfId="339" priority="74" stopIfTrue="1">
      <formula>AND(MONTH(E4)&gt;=10,DAY(E4)&gt;=10)</formula>
    </cfRule>
    <cfRule type="expression" dxfId="338" priority="75" stopIfTrue="1">
      <formula>AND(MONTH(E4)&lt;10,DAY(E4)&gt;=10)</formula>
    </cfRule>
    <cfRule type="expression" dxfId="337" priority="76" stopIfTrue="1">
      <formula>AND(MONTH(E4)&lt;10,DAY(E4)&lt;10)</formula>
    </cfRule>
  </conditionalFormatting>
  <conditionalFormatting sqref="F7:F8">
    <cfRule type="expression" dxfId="336" priority="11" stopIfTrue="1">
      <formula>AND(F7&gt;=43586,F7&lt;=43830,MONTH(F7)&gt;=10,DAY(F7)&lt;10)</formula>
    </cfRule>
    <cfRule type="expression" dxfId="335" priority="12" stopIfTrue="1">
      <formula>AND(F7&gt;=43586,F7&lt;=43830,MONTH(F7)&lt;10,DAY(F7)&gt;=10)</formula>
    </cfRule>
    <cfRule type="expression" dxfId="334" priority="13" stopIfTrue="1">
      <formula>AND(F7&gt;=43586,F7&lt;=43830,MONTH(F7)&lt;10,DAY(F7)&lt;10)</formula>
    </cfRule>
    <cfRule type="expression" dxfId="333" priority="15" stopIfTrue="1">
      <formula>AND(MONTH(F7)&lt;10,DAY(F7)&gt;=10)</formula>
    </cfRule>
    <cfRule type="expression" dxfId="332" priority="16" stopIfTrue="1">
      <formula>AND(MONTH(F7)&lt;10,DAY(F7)&lt;10)</formula>
    </cfRule>
    <cfRule type="expression" dxfId="331" priority="17" stopIfTrue="1">
      <formula>AND(MONTH(F7)&gt;=10,DAY(F7)&lt;10)</formula>
    </cfRule>
    <cfRule type="expression" dxfId="330" priority="14" stopIfTrue="1">
      <formula>AND(MONTH(F7)&gt;=10,DAY(F7)&gt;=10)</formula>
    </cfRule>
    <cfRule type="expression" dxfId="329" priority="6" stopIfTrue="1">
      <formula>AND(F7&gt;=43831,F7&lt;=46752,MONTH(F7)&gt;=10,DAY(F7)&gt;=10)</formula>
    </cfRule>
    <cfRule type="expression" dxfId="328" priority="7" stopIfTrue="1">
      <formula>AND(F7&gt;=43831,F7&lt;=46752,MONTH(F7)&gt;=10,DAY(F7)&lt;10)</formula>
    </cfRule>
    <cfRule type="expression" dxfId="327" priority="8" stopIfTrue="1">
      <formula>AND(F7&gt;=43831,F7&lt;=46752,MONTH(F7)&lt;10,DAY(F7)&gt;=10)</formula>
    </cfRule>
    <cfRule type="expression" dxfId="326" priority="9" stopIfTrue="1">
      <formula>AND(F7&gt;=43831,F7&lt;=46752,MONTH(F7)&lt;10,DAY(F7)&lt;10)</formula>
    </cfRule>
    <cfRule type="expression" dxfId="325" priority="10" stopIfTrue="1">
      <formula>AND(F7&gt;=43586,F7&lt;=43830,MONTH(F7)&gt;=10,DAY(F7)&gt;=10)</formula>
    </cfRule>
  </conditionalFormatting>
  <conditionalFormatting sqref="F22:F25">
    <cfRule type="expression" dxfId="324" priority="29" stopIfTrue="1">
      <formula>AND(MONTH(F22)&gt;=10,DAY(F22)&lt;10)</formula>
    </cfRule>
    <cfRule type="expression" dxfId="323" priority="22" stopIfTrue="1">
      <formula>AND(F22&gt;=43586,F22&lt;=43830,MONTH(F22)&gt;=10,DAY(F22)&gt;=10)</formula>
    </cfRule>
    <cfRule type="expression" dxfId="322" priority="21" stopIfTrue="1">
      <formula>AND(F22&gt;=43831,F22&lt;=46752,MONTH(F22)&lt;10,DAY(F22)&lt;10)</formula>
    </cfRule>
    <cfRule type="expression" dxfId="321" priority="20" stopIfTrue="1">
      <formula>AND(F22&gt;=43831,F22&lt;=46752,MONTH(F22)&lt;10,DAY(F22)&gt;=10)</formula>
    </cfRule>
    <cfRule type="expression" dxfId="320" priority="19" stopIfTrue="1">
      <formula>AND(F22&gt;=43831,F22&lt;=46752,MONTH(F22)&gt;=10,DAY(F22)&lt;10)</formula>
    </cfRule>
    <cfRule type="expression" dxfId="319" priority="18" stopIfTrue="1">
      <formula>AND(F22&gt;=43831,F22&lt;=46752,MONTH(F22)&gt;=10,DAY(F22)&gt;=10)</formula>
    </cfRule>
    <cfRule type="expression" dxfId="318" priority="23" stopIfTrue="1">
      <formula>AND(F22&gt;=43586,F22&lt;=43830,MONTH(F22)&gt;=10,DAY(F22)&lt;10)</formula>
    </cfRule>
    <cfRule type="expression" dxfId="317" priority="24" stopIfTrue="1">
      <formula>AND(F22&gt;=43586,F22&lt;=43830,MONTH(F22)&lt;10,DAY(F22)&gt;=10)</formula>
    </cfRule>
    <cfRule type="expression" dxfId="316" priority="25" stopIfTrue="1">
      <formula>AND(F22&gt;=43586,F22&lt;=43830,MONTH(F22)&lt;10,DAY(F22)&lt;10)</formula>
    </cfRule>
    <cfRule type="expression" dxfId="315" priority="26" stopIfTrue="1">
      <formula>AND(MONTH(F22)&gt;=10,DAY(F22)&gt;=10)</formula>
    </cfRule>
    <cfRule type="expression" dxfId="314" priority="27" stopIfTrue="1">
      <formula>AND(MONTH(F22)&lt;10,DAY(F22)&gt;=10)</formula>
    </cfRule>
    <cfRule type="expression" dxfId="313" priority="28" stopIfTrue="1">
      <formula>AND(MONTH(F22)&lt;10,DAY(F22)&lt;10)</formula>
    </cfRule>
  </conditionalFormatting>
  <conditionalFormatting sqref="J9:AO10">
    <cfRule type="expression" dxfId="312" priority="3">
      <formula>MONTH(I9)&lt;&gt;MONTH(J9)</formula>
    </cfRule>
  </conditionalFormatting>
  <conditionalFormatting sqref="N7">
    <cfRule type="expression" dxfId="311" priority="30" stopIfTrue="1">
      <formula>AND(N7&gt;=43831,N7&lt;=46752,MONTH(N7)&gt;=10,DAY(N7)&gt;=10)</formula>
    </cfRule>
    <cfRule type="expression" dxfId="310" priority="31" stopIfTrue="1">
      <formula>AND(N7&gt;=43831,N7&lt;=46752,MONTH(N7)&gt;=10,DAY(N7)&lt;10)</formula>
    </cfRule>
    <cfRule type="expression" dxfId="309" priority="32" stopIfTrue="1">
      <formula>AND(N7&gt;=43831,N7&lt;=46752,MONTH(N7)&lt;10,DAY(N7)&gt;=10)</formula>
    </cfRule>
    <cfRule type="expression" dxfId="308" priority="33" stopIfTrue="1">
      <formula>AND(N7&gt;=43831,N7&lt;=46752,MONTH(N7)&lt;10,DAY(N7)&lt;10)</formula>
    </cfRule>
    <cfRule type="expression" dxfId="307" priority="34" stopIfTrue="1">
      <formula>AND(N7&gt;=43586,N7&lt;=43830,MONTH(N7)&gt;=10,DAY(N7)&gt;=10)</formula>
    </cfRule>
    <cfRule type="expression" dxfId="306" priority="35" stopIfTrue="1">
      <formula>AND(N7&gt;=43586,N7&lt;=43830,MONTH(N7)&gt;=10,DAY(N7)&lt;10)</formula>
    </cfRule>
    <cfRule type="expression" dxfId="305" priority="36" stopIfTrue="1">
      <formula>AND(N7&gt;=43586,N7&lt;=43830,MONTH(N7)&lt;10,DAY(N7)&gt;=10)</formula>
    </cfRule>
    <cfRule type="expression" dxfId="304" priority="37" stopIfTrue="1">
      <formula>AND(N7&gt;=43586,N7&lt;=43830,MONTH(N7)&lt;10,DAY(N7)&lt;10)</formula>
    </cfRule>
    <cfRule type="expression" dxfId="303" priority="38" stopIfTrue="1">
      <formula>AND(MONTH(N7)&gt;=10,DAY(N7)&gt;=10)</formula>
    </cfRule>
    <cfRule type="expression" dxfId="302" priority="39" stopIfTrue="1">
      <formula>AND(MONTH(N7)&lt;10,DAY(N7)&gt;=10)</formula>
    </cfRule>
    <cfRule type="expression" dxfId="301" priority="40" stopIfTrue="1">
      <formula>AND(MONTH(N7)&lt;10,DAY(N7)&lt;10)</formula>
    </cfRule>
    <cfRule type="expression" dxfId="300" priority="41" stopIfTrue="1">
      <formula>AND(MONTH(N7)&gt;=10,DAY(N7)&lt;10)</formula>
    </cfRule>
  </conditionalFormatting>
  <conditionalFormatting sqref="S7">
    <cfRule type="expression" dxfId="299" priority="54" stopIfTrue="1">
      <formula>AND(S7&gt;=43831,S7&lt;=46752,MONTH(S7)&gt;=10,DAY(S7)&gt;=10)</formula>
    </cfRule>
    <cfRule type="expression" dxfId="298" priority="55" stopIfTrue="1">
      <formula>AND(S7&gt;=43831,S7&lt;=46752,MONTH(S7)&gt;=10,DAY(S7)&lt;10)</formula>
    </cfRule>
    <cfRule type="expression" dxfId="297" priority="56" stopIfTrue="1">
      <formula>AND(S7&gt;=43831,S7&lt;=46752,MONTH(S7)&lt;10,DAY(S7)&gt;=10)</formula>
    </cfRule>
    <cfRule type="expression" dxfId="296" priority="57" stopIfTrue="1">
      <formula>AND(S7&gt;=43831,S7&lt;=46752,MONTH(S7)&lt;10,DAY(S7)&lt;10)</formula>
    </cfRule>
    <cfRule type="expression" dxfId="295" priority="58" stopIfTrue="1">
      <formula>AND(S7&gt;=43586,S7&lt;=43830,MONTH(S7)&gt;=10,DAY(S7)&gt;=10)</formula>
    </cfRule>
    <cfRule type="expression" dxfId="294" priority="59" stopIfTrue="1">
      <formula>AND(S7&gt;=43586,S7&lt;=43830,MONTH(S7)&gt;=10,DAY(S7)&lt;10)</formula>
    </cfRule>
    <cfRule type="expression" dxfId="293" priority="60" stopIfTrue="1">
      <formula>AND(S7&gt;=43586,S7&lt;=43830,MONTH(S7)&lt;10,DAY(S7)&gt;=10)</formula>
    </cfRule>
    <cfRule type="expression" dxfId="292" priority="61" stopIfTrue="1">
      <formula>AND(S7&gt;=43586,S7&lt;=43830,MONTH(S7)&lt;10,DAY(S7)&lt;10)</formula>
    </cfRule>
    <cfRule type="expression" dxfId="291" priority="62" stopIfTrue="1">
      <formula>AND(MONTH(S7)&gt;=10,DAY(S7)&gt;=10)</formula>
    </cfRule>
    <cfRule type="expression" dxfId="290" priority="63" stopIfTrue="1">
      <formula>AND(MONTH(S7)&lt;10,DAY(S7)&gt;=10)</formula>
    </cfRule>
    <cfRule type="expression" dxfId="289" priority="64" stopIfTrue="1">
      <formula>AND(MONTH(S7)&lt;10,DAY(S7)&lt;10)</formula>
    </cfRule>
    <cfRule type="expression" dxfId="288" priority="65" stopIfTrue="1">
      <formula>AND(MONTH(S7)&gt;=10,DAY(S7)&lt;10)</formula>
    </cfRule>
  </conditionalFormatting>
  <conditionalFormatting sqref="AU3">
    <cfRule type="expression" dxfId="287" priority="78" stopIfTrue="1">
      <formula>AND(AU3&gt;=43831,AU3&lt;=46752,MONTH(AU3)&gt;=10,DAY(AU3)&gt;=10)</formula>
    </cfRule>
    <cfRule type="expression" dxfId="286" priority="79" stopIfTrue="1">
      <formula>AND(AU3&gt;=43831,AU3&lt;=46752,MONTH(AU3)&gt;=10,DAY(AU3)&lt;10)</formula>
    </cfRule>
    <cfRule type="expression" dxfId="285" priority="80" stopIfTrue="1">
      <formula>AND(AU3&gt;=43831,AU3&lt;=46752,MONTH(AU3)&lt;10,DAY(AU3)&gt;=10)</formula>
    </cfRule>
    <cfRule type="expression" dxfId="284" priority="81" stopIfTrue="1">
      <formula>AND(AU3&gt;=43831,AU3&lt;=46752,MONTH(AU3)&lt;10,DAY(AU3)&lt;10)</formula>
    </cfRule>
    <cfRule type="expression" dxfId="283" priority="82" stopIfTrue="1">
      <formula>AND(AU3&gt;=43586,AU3&lt;=43830,MONTH(AU3)&gt;=10,DAY(AU3)&gt;=10)</formula>
    </cfRule>
    <cfRule type="expression" dxfId="282" priority="83" stopIfTrue="1">
      <formula>AND(AU3&gt;=43586,AU3&lt;=43830,MONTH(AU3)&gt;=10,DAY(AU3)&lt;10)</formula>
    </cfRule>
    <cfRule type="expression" dxfId="281" priority="84" stopIfTrue="1">
      <formula>AND(AU3&gt;=43586,AU3&lt;=43830,MONTH(AU3)&lt;10,DAY(AU3)&gt;=10)</formula>
    </cfRule>
    <cfRule type="expression" dxfId="280" priority="85" stopIfTrue="1">
      <formula>AND(AU3&gt;=43586,AU3&lt;=43830,MONTH(AU3)&lt;10,DAY(AU3)&lt;10)</formula>
    </cfRule>
    <cfRule type="expression" dxfId="279" priority="86" stopIfTrue="1">
      <formula>AND(MONTH(AU3)&gt;=10,DAY(AU3)&gt;=10)</formula>
    </cfRule>
    <cfRule type="expression" dxfId="278" priority="87" stopIfTrue="1">
      <formula>AND(MONTH(AU3)&lt;10,DAY(AU3)&gt;=10)</formula>
    </cfRule>
    <cfRule type="expression" dxfId="277" priority="88" stopIfTrue="1">
      <formula>AND(MONTH(AU3)&lt;10,DAY(AU3)&lt;10)</formula>
    </cfRule>
    <cfRule type="expression" dxfId="276" priority="89" stopIfTrue="1">
      <formula>AND(MONTH(AU3)&gt;=10,DAY(AU3)&lt;10)</formula>
    </cfRule>
  </conditionalFormatting>
  <dataValidations count="3">
    <dataValidation imeMode="hiragana" allowBlank="1" showInputMessage="1" showErrorMessage="1" sqref="AF6:AL6 K22:P25" xr:uid="{00000000-0002-0000-0E00-000000000000}"/>
    <dataValidation imeMode="off" allowBlank="1" showInputMessage="1" showErrorMessage="1" sqref="AU3:AV3 N7:AA7 N8:Q8 X8:Y8 D6:N6 G11:AO20 E4 F8:J8 F7 F23:F25 F22:J22 Q22:W25" xr:uid="{00000000-0002-0000-0E00-000001000000}"/>
    <dataValidation type="list" imeMode="hiragana" allowBlank="1" showInputMessage="1" sqref="C22:E25" xr:uid="{00000000-0002-0000-0E00-000002000000}">
      <formula1>"既済部分,部分完成"</formula1>
    </dataValidation>
  </dataValidations>
  <printOptions horizontalCentered="1"/>
  <pageMargins left="0.39370078740157483" right="0.39370078740157483" top="0.70866141732283472" bottom="0.39370078740157483" header="0.51181102362204722" footer="0.51181102362204722"/>
  <pageSetup paperSize="9" scale="90" orientation="landscape" r:id="rId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BH46"/>
  <sheetViews>
    <sheetView showZeros="0" view="pageBreakPreview" topLeftCell="A28" zoomScale="57" zoomScaleNormal="70" zoomScaleSheetLayoutView="57" workbookViewId="0">
      <selection activeCell="A38" sqref="A38:D38"/>
    </sheetView>
  </sheetViews>
  <sheetFormatPr defaultColWidth="4.125" defaultRowHeight="21" customHeight="1" x14ac:dyDescent="0.15"/>
  <cols>
    <col min="1" max="1" width="4.125" style="145"/>
    <col min="2" max="40" width="4.625" style="145" customWidth="1"/>
    <col min="41" max="46" width="4.75" style="145" customWidth="1"/>
    <col min="47" max="16384" width="4.125" style="145"/>
  </cols>
  <sheetData>
    <row r="1" spans="2:60" ht="21" customHeight="1" thickBot="1" x14ac:dyDescent="0.2"/>
    <row r="2" spans="2:60" ht="30" customHeight="1" x14ac:dyDescent="0.15">
      <c r="B2" s="267" t="str">
        <f>IF(E5="令和  年  月  日","様式８－３","")</f>
        <v>様式８－３</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200"/>
    </row>
    <row r="3" spans="2:60" ht="30" customHeight="1" x14ac:dyDescent="0.15">
      <c r="B3" s="733" t="s">
        <v>312</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5"/>
    </row>
    <row r="4" spans="2:60" ht="30" customHeight="1" thickBot="1" x14ac:dyDescent="0.2">
      <c r="B4" s="201"/>
      <c r="AH4" s="202"/>
    </row>
    <row r="5" spans="2:60" ht="30" customHeight="1" thickBot="1" x14ac:dyDescent="0.2">
      <c r="B5" s="736" t="s">
        <v>313</v>
      </c>
      <c r="C5" s="737"/>
      <c r="D5" s="737"/>
      <c r="E5" s="741" t="s">
        <v>513</v>
      </c>
      <c r="F5" s="741"/>
      <c r="G5" s="741"/>
      <c r="H5" s="741"/>
      <c r="I5" s="741"/>
      <c r="J5" s="741"/>
      <c r="K5" s="741"/>
      <c r="L5" s="203"/>
      <c r="M5" s="738" t="s">
        <v>314</v>
      </c>
      <c r="N5" s="737"/>
      <c r="O5" s="737"/>
      <c r="P5" s="739"/>
      <c r="Q5" s="739"/>
      <c r="R5" s="739"/>
      <c r="S5" s="739"/>
      <c r="T5" s="739"/>
      <c r="U5" s="739"/>
      <c r="V5" s="739"/>
      <c r="W5" s="739"/>
      <c r="X5" s="739"/>
      <c r="Y5" s="739"/>
      <c r="Z5" s="739"/>
      <c r="AA5" s="739"/>
      <c r="AB5" s="739"/>
      <c r="AC5" s="739"/>
      <c r="AD5" s="739"/>
      <c r="AE5" s="739"/>
      <c r="AF5" s="739"/>
      <c r="AG5" s="739"/>
      <c r="AH5" s="740"/>
      <c r="BE5"/>
      <c r="BF5"/>
      <c r="BG5"/>
      <c r="BH5"/>
    </row>
    <row r="6" spans="2:60" ht="30" customHeight="1" thickTop="1" x14ac:dyDescent="0.15">
      <c r="B6" s="201"/>
      <c r="AH6" s="202"/>
    </row>
    <row r="7" spans="2:60" ht="30" customHeight="1" x14ac:dyDescent="0.15">
      <c r="B7" s="201"/>
      <c r="AH7" s="202"/>
    </row>
    <row r="8" spans="2:60" ht="30" customHeight="1" x14ac:dyDescent="0.15">
      <c r="B8" s="201"/>
      <c r="AH8" s="202"/>
    </row>
    <row r="9" spans="2:60" ht="30" customHeight="1" x14ac:dyDescent="0.15">
      <c r="B9" s="201"/>
      <c r="AH9" s="202"/>
    </row>
    <row r="10" spans="2:60" ht="30" customHeight="1" x14ac:dyDescent="0.15">
      <c r="B10" s="201"/>
      <c r="AH10" s="202"/>
    </row>
    <row r="11" spans="2:60" ht="30" customHeight="1" x14ac:dyDescent="0.15">
      <c r="B11" s="201"/>
      <c r="AH11" s="202"/>
    </row>
    <row r="12" spans="2:60" ht="30" customHeight="1" x14ac:dyDescent="0.15">
      <c r="B12" s="201"/>
      <c r="AH12" s="202"/>
    </row>
    <row r="13" spans="2:60" ht="30" customHeight="1" x14ac:dyDescent="0.15">
      <c r="B13" s="201"/>
      <c r="AH13" s="202"/>
    </row>
    <row r="14" spans="2:60" ht="30" customHeight="1" x14ac:dyDescent="0.15">
      <c r="B14" s="201"/>
      <c r="AH14" s="202"/>
    </row>
    <row r="15" spans="2:60" ht="30" customHeight="1" x14ac:dyDescent="0.15">
      <c r="B15" s="201"/>
      <c r="AH15" s="202"/>
    </row>
    <row r="16" spans="2:60" ht="30" customHeight="1" x14ac:dyDescent="0.15">
      <c r="B16" s="201"/>
      <c r="AH16" s="202"/>
    </row>
    <row r="17" spans="2:34" ht="30" customHeight="1" x14ac:dyDescent="0.15">
      <c r="B17" s="201"/>
      <c r="AH17" s="202"/>
    </row>
    <row r="18" spans="2:34" ht="30" customHeight="1" x14ac:dyDescent="0.15">
      <c r="B18" s="201"/>
      <c r="AH18" s="202"/>
    </row>
    <row r="19" spans="2:34" ht="30" customHeight="1" x14ac:dyDescent="0.15">
      <c r="B19" s="201"/>
      <c r="AH19" s="202"/>
    </row>
    <row r="20" spans="2:34" ht="30" customHeight="1" x14ac:dyDescent="0.15">
      <c r="B20" s="201"/>
      <c r="AH20" s="202"/>
    </row>
    <row r="21" spans="2:34" ht="30" customHeight="1" x14ac:dyDescent="0.15">
      <c r="B21" s="201"/>
      <c r="AH21" s="202"/>
    </row>
    <row r="22" spans="2:34" ht="30" customHeight="1" x14ac:dyDescent="0.15">
      <c r="B22" s="201"/>
      <c r="AH22" s="202"/>
    </row>
    <row r="23" spans="2:34" ht="30" customHeight="1" x14ac:dyDescent="0.15">
      <c r="B23" s="201"/>
      <c r="AH23" s="202"/>
    </row>
    <row r="24" spans="2:34" ht="30" customHeight="1" x14ac:dyDescent="0.15">
      <c r="B24" s="201"/>
      <c r="AH24" s="202"/>
    </row>
    <row r="25" spans="2:34" ht="30" customHeight="1" x14ac:dyDescent="0.15">
      <c r="B25" s="201"/>
      <c r="AH25" s="202"/>
    </row>
    <row r="26" spans="2:34" ht="30" customHeight="1" x14ac:dyDescent="0.15">
      <c r="B26" s="312"/>
      <c r="C26" s="313"/>
      <c r="D26" s="313"/>
      <c r="E26" s="313"/>
      <c r="F26" s="313"/>
      <c r="G26" s="313"/>
      <c r="H26" s="313"/>
      <c r="I26" s="313"/>
      <c r="J26" s="313"/>
      <c r="K26" s="313"/>
      <c r="M26" s="313"/>
      <c r="N26" s="313"/>
      <c r="O26" s="313"/>
      <c r="P26" s="314"/>
      <c r="Q26" s="314"/>
      <c r="R26" s="314"/>
      <c r="S26" s="314"/>
      <c r="T26" s="314"/>
      <c r="U26" s="314"/>
      <c r="V26" s="314"/>
      <c r="W26" s="314"/>
      <c r="X26" s="314"/>
      <c r="Y26" s="314"/>
      <c r="Z26" s="314"/>
      <c r="AA26" s="314"/>
      <c r="AB26" s="314"/>
      <c r="AC26" s="314"/>
      <c r="AD26" s="314"/>
      <c r="AE26" s="314"/>
      <c r="AF26" s="314"/>
      <c r="AG26" s="314"/>
      <c r="AH26" s="315"/>
    </row>
    <row r="27" spans="2:34" ht="30" customHeight="1" x14ac:dyDescent="0.15">
      <c r="B27" s="201"/>
      <c r="AH27" s="202"/>
    </row>
    <row r="28" spans="2:34" ht="30" customHeight="1" x14ac:dyDescent="0.15">
      <c r="B28" s="201"/>
      <c r="AH28" s="202"/>
    </row>
    <row r="29" spans="2:34" ht="30" customHeight="1" x14ac:dyDescent="0.15">
      <c r="B29" s="201"/>
      <c r="AH29" s="202"/>
    </row>
    <row r="30" spans="2:34" ht="30" customHeight="1" x14ac:dyDescent="0.15">
      <c r="B30" s="201"/>
      <c r="AH30" s="202"/>
    </row>
    <row r="31" spans="2:34" ht="30" customHeight="1" x14ac:dyDescent="0.15">
      <c r="B31" s="201"/>
      <c r="AH31" s="202"/>
    </row>
    <row r="32" spans="2:34" ht="30" customHeight="1" x14ac:dyDescent="0.15">
      <c r="B32" s="201"/>
      <c r="AH32" s="202"/>
    </row>
    <row r="33" spans="2:34" ht="30" customHeight="1" x14ac:dyDescent="0.15">
      <c r="B33" s="201"/>
      <c r="AH33" s="202"/>
    </row>
    <row r="34" spans="2:34" ht="30" customHeight="1" x14ac:dyDescent="0.15">
      <c r="B34" s="201"/>
      <c r="AH34" s="202"/>
    </row>
    <row r="35" spans="2:34" ht="30" customHeight="1" x14ac:dyDescent="0.15">
      <c r="B35" s="201"/>
      <c r="AH35" s="202"/>
    </row>
    <row r="36" spans="2:34" ht="30" customHeight="1" x14ac:dyDescent="0.15">
      <c r="B36" s="201"/>
      <c r="AH36" s="202"/>
    </row>
    <row r="37" spans="2:34" ht="30" customHeight="1" x14ac:dyDescent="0.15">
      <c r="B37" s="201"/>
      <c r="AH37" s="202"/>
    </row>
    <row r="38" spans="2:34" ht="30" customHeight="1" x14ac:dyDescent="0.15">
      <c r="B38" s="201"/>
      <c r="AH38" s="202"/>
    </row>
    <row r="39" spans="2:34" ht="30" customHeight="1" x14ac:dyDescent="0.15">
      <c r="B39" s="201"/>
      <c r="AH39" s="202"/>
    </row>
    <row r="40" spans="2:34" ht="30" customHeight="1" x14ac:dyDescent="0.15">
      <c r="B40" s="201"/>
      <c r="AH40" s="202"/>
    </row>
    <row r="41" spans="2:34" ht="30" customHeight="1" x14ac:dyDescent="0.15">
      <c r="B41" s="201"/>
      <c r="AH41" s="202"/>
    </row>
    <row r="42" spans="2:34" ht="30" customHeight="1" x14ac:dyDescent="0.15">
      <c r="B42" s="201"/>
      <c r="AH42" s="202"/>
    </row>
    <row r="43" spans="2:34" ht="30" customHeight="1" x14ac:dyDescent="0.15">
      <c r="B43" s="201"/>
      <c r="AH43" s="202"/>
    </row>
    <row r="44" spans="2:34" ht="30" customHeight="1" x14ac:dyDescent="0.15">
      <c r="B44" s="201"/>
      <c r="AH44" s="202"/>
    </row>
    <row r="45" spans="2:34" ht="30" customHeight="1" x14ac:dyDescent="0.15">
      <c r="B45" s="201"/>
      <c r="AH45" s="202"/>
    </row>
    <row r="46" spans="2:34" ht="30" customHeight="1" thickBot="1" x14ac:dyDescent="0.2">
      <c r="B46" s="204"/>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6"/>
    </row>
  </sheetData>
  <customSheetViews>
    <customSheetView guid="{13F42123-AF55-44CC-A9A8-BBBCF315987F}" scale="57" showPageBreaks="1" zeroValues="0" printArea="1" view="pageBreakPreview" topLeftCell="A28">
      <selection activeCell="A38" sqref="A38:D38"/>
      <pageMargins left="0.78740157480314965" right="0.39370078740157483" top="0.70866141732283472" bottom="0.39370078740157483" header="0.51181102362204722" footer="0.51181102362204722"/>
      <printOptions horizontalCentered="1"/>
      <pageSetup paperSize="9" scale="59" orientation="portrait" blackAndWhite="1" r:id="rId1"/>
      <headerFooter alignWithMargins="0"/>
    </customSheetView>
    <customSheetView guid="{001DCE84-332C-421D-A468-8B2458000A74}" scale="57" showPageBreaks="1" zeroValues="0" printArea="1" view="pageBreakPreview" topLeftCell="A28">
      <selection activeCell="A38" sqref="A38:D38"/>
      <pageMargins left="0.78740157480314965" right="0.39370078740157483" top="0.70866141732283472" bottom="0.39370078740157483" header="0.51181102362204722" footer="0.51181102362204722"/>
      <printOptions horizontalCentered="1"/>
      <pageSetup paperSize="9" scale="59" orientation="portrait" blackAndWhite="1" r:id="rId2"/>
      <headerFooter alignWithMargins="0"/>
    </customSheetView>
    <customSheetView guid="{DB6034AB-B9A5-4098-8138-2412AF3DB915}" scale="57" showPageBreaks="1" zeroValues="0" printArea="1" view="pageBreakPreview" topLeftCell="A28">
      <selection activeCell="A38" sqref="A38:D38"/>
      <pageMargins left="0.78740157480314965" right="0.39370078740157483" top="0.70866141732283472" bottom="0.39370078740157483" header="0.51181102362204722" footer="0.51181102362204722"/>
      <printOptions horizontalCentered="1"/>
      <pageSetup paperSize="9" scale="59" orientation="portrait" blackAndWhite="1" r:id="rId3"/>
      <headerFooter alignWithMargins="0"/>
    </customSheetView>
  </customSheetViews>
  <mergeCells count="5">
    <mergeCell ref="B3:AH3"/>
    <mergeCell ref="B5:D5"/>
    <mergeCell ref="M5:O5"/>
    <mergeCell ref="P5:AH5"/>
    <mergeCell ref="E5:K5"/>
  </mergeCells>
  <phoneticPr fontId="21"/>
  <conditionalFormatting sqref="E5">
    <cfRule type="expression" dxfId="275" priority="1" stopIfTrue="1">
      <formula>AND(E5&gt;=43831,E5&lt;=46752,MONTH(E5)&gt;=10,DAY(E5)&gt;=10)</formula>
    </cfRule>
    <cfRule type="expression" dxfId="274" priority="2" stopIfTrue="1">
      <formula>AND(E5&gt;=43831,E5&lt;=46752,MONTH(E5)&gt;=10,DAY(E5)&lt;10)</formula>
    </cfRule>
    <cfRule type="expression" dxfId="273" priority="3" stopIfTrue="1">
      <formula>AND(E5&gt;=43831,E5&lt;=46752,MONTH(E5)&lt;10,DAY(E5)&gt;=10)</formula>
    </cfRule>
    <cfRule type="expression" dxfId="272" priority="4" stopIfTrue="1">
      <formula>AND(E5&gt;=43831,E5&lt;=46752,MONTH(E5)&lt;10,DAY(E5)&lt;10)</formula>
    </cfRule>
    <cfRule type="expression" dxfId="271" priority="5" stopIfTrue="1">
      <formula>AND(E5&gt;=43586,E5&lt;=43830,MONTH(E5)&gt;=10,DAY(E5)&gt;=10)</formula>
    </cfRule>
    <cfRule type="expression" dxfId="270" priority="6" stopIfTrue="1">
      <formula>AND(E5&gt;=43586,E5&lt;=43830,MONTH(E5)&gt;=10,DAY(E5)&lt;10)</formula>
    </cfRule>
    <cfRule type="expression" dxfId="269" priority="7" stopIfTrue="1">
      <formula>AND(E5&gt;=43586,E5&lt;=43830,MONTH(E5)&lt;10,DAY(E5)&gt;=10)</formula>
    </cfRule>
    <cfRule type="expression" dxfId="268" priority="8" stopIfTrue="1">
      <formula>AND(E5&gt;=43586,E5&lt;=43830,MONTH(E5)&lt;10,DAY(E5)&lt;10)</formula>
    </cfRule>
    <cfRule type="expression" dxfId="267" priority="9" stopIfTrue="1">
      <formula>AND(MONTH(E5)&gt;=10,DAY(E5)&gt;=10)</formula>
    </cfRule>
    <cfRule type="expression" dxfId="266" priority="10" stopIfTrue="1">
      <formula>AND(MONTH(E5)&lt;10,DAY(E5)&gt;=10)</formula>
    </cfRule>
    <cfRule type="expression" dxfId="265" priority="11" stopIfTrue="1">
      <formula>AND(MONTH(E5)&lt;10,DAY(E5)&lt;10)</formula>
    </cfRule>
    <cfRule type="expression" dxfId="264" priority="12" stopIfTrue="1">
      <formula>AND(MONTH(E5)&gt;=10,DAY(E5)&lt;10)</formula>
    </cfRule>
  </conditionalFormatting>
  <dataValidations count="2">
    <dataValidation imeMode="off" allowBlank="1" showInputMessage="1" showErrorMessage="1" sqref="E5:K5" xr:uid="{00000000-0002-0000-0F00-000000000000}"/>
    <dataValidation imeMode="hiragana" allowBlank="1" showInputMessage="1" showErrorMessage="1" sqref="P5:AH5 B6:AH46" xr:uid="{00000000-0002-0000-0F00-000001000000}"/>
  </dataValidations>
  <printOptions horizontalCentered="1"/>
  <pageMargins left="0.78740157480314965" right="0.39370078740157483" top="0.70866141732283472" bottom="0.39370078740157483" header="0.51181102362204722" footer="0.51181102362204722"/>
  <pageSetup paperSize="9" scale="59" orientation="portrait" blackAndWhite="1" r:id="rId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P193"/>
  <sheetViews>
    <sheetView view="pageBreakPreview" topLeftCell="A16" zoomScale="85" zoomScaleNormal="100" zoomScaleSheetLayoutView="85" workbookViewId="0">
      <selection activeCell="A38" sqref="A38:D38"/>
    </sheetView>
  </sheetViews>
  <sheetFormatPr defaultColWidth="9" defaultRowHeight="13.5" x14ac:dyDescent="0.15"/>
  <cols>
    <col min="1" max="95" width="2.625" style="214" customWidth="1"/>
    <col min="96" max="16384" width="9" style="214"/>
  </cols>
  <sheetData>
    <row r="1" spans="1:68" ht="15" customHeight="1" x14ac:dyDescent="0.15">
      <c r="A1" s="248" t="str">
        <f>IF(C7="令和  年  月  日","様式９","")</f>
        <v>様式９</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3"/>
      <c r="AQ1" s="213"/>
      <c r="AR1" s="213"/>
      <c r="AS1" s="213"/>
      <c r="AT1" s="213"/>
      <c r="AU1" s="213"/>
      <c r="AV1" s="213"/>
      <c r="AW1" s="213"/>
      <c r="AX1" s="213"/>
    </row>
    <row r="2" spans="1:68" ht="15" customHeight="1" x14ac:dyDescent="0.15">
      <c r="A2" s="754" t="s">
        <v>162</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row>
    <row r="3" spans="1:68" ht="15" customHeight="1" x14ac:dyDescent="0.15">
      <c r="A3" s="754"/>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row>
    <row r="4" spans="1:68" ht="27.75" customHeight="1" x14ac:dyDescent="0.15">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3"/>
      <c r="AQ4" s="757" t="s">
        <v>176</v>
      </c>
      <c r="AR4" s="757"/>
      <c r="AS4" s="757"/>
      <c r="AT4" s="757"/>
      <c r="AU4" s="757"/>
      <c r="AV4" s="757"/>
      <c r="AW4" s="757"/>
      <c r="AX4" s="213"/>
      <c r="BO4" s="266"/>
      <c r="BP4" s="266"/>
    </row>
    <row r="5" spans="1:68" ht="15" customHeight="1" x14ac:dyDescent="0.15">
      <c r="A5" s="212"/>
      <c r="B5" s="215" t="s">
        <v>153</v>
      </c>
      <c r="C5" s="215"/>
      <c r="D5" s="215"/>
      <c r="E5" s="758" t="e">
        <f>#REF!</f>
        <v>#REF!</v>
      </c>
      <c r="F5" s="758"/>
      <c r="G5" s="758"/>
      <c r="H5" s="758"/>
      <c r="I5" s="758"/>
      <c r="J5" s="758"/>
      <c r="K5" s="758"/>
      <c r="L5" s="758"/>
      <c r="M5" s="758"/>
      <c r="N5" s="758"/>
      <c r="O5" s="758"/>
      <c r="P5" s="758"/>
      <c r="Q5" s="758"/>
      <c r="R5" s="758"/>
      <c r="S5" s="758"/>
      <c r="T5" s="758"/>
      <c r="U5" s="758"/>
      <c r="V5" s="758"/>
      <c r="W5" s="758"/>
      <c r="X5" s="758"/>
      <c r="Y5" s="212"/>
      <c r="Z5" s="212"/>
      <c r="AA5" s="212"/>
      <c r="AB5" s="212"/>
      <c r="AC5" s="212"/>
      <c r="AD5" s="212"/>
      <c r="AE5" s="212"/>
      <c r="AF5" s="212"/>
      <c r="AG5" s="212"/>
      <c r="AH5" s="212"/>
      <c r="AI5" s="212"/>
      <c r="AJ5" s="212"/>
      <c r="AK5" s="212"/>
      <c r="AL5" s="212"/>
      <c r="AM5" s="212"/>
      <c r="AN5" s="212"/>
      <c r="AO5" s="212"/>
      <c r="AP5" s="213"/>
      <c r="AQ5" s="216" t="s">
        <v>177</v>
      </c>
      <c r="AR5" s="216"/>
      <c r="AS5" s="755"/>
      <c r="AT5" s="755"/>
      <c r="AU5" s="755"/>
      <c r="AV5" s="755"/>
      <c r="AW5" s="213"/>
      <c r="AX5" s="213"/>
    </row>
    <row r="6" spans="1:68" ht="20.25" customHeight="1" x14ac:dyDescent="0.15">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3"/>
      <c r="AQ6" s="213"/>
      <c r="AR6" s="213"/>
      <c r="AS6" s="213"/>
      <c r="AT6" s="213"/>
      <c r="AU6" s="213"/>
      <c r="AV6" s="213"/>
      <c r="AW6" s="213"/>
      <c r="AX6" s="213"/>
    </row>
    <row r="7" spans="1:68" ht="15" customHeight="1" x14ac:dyDescent="0.15">
      <c r="A7" s="212"/>
      <c r="B7" s="217"/>
      <c r="C7" s="750" t="s">
        <v>510</v>
      </c>
      <c r="D7" s="750"/>
      <c r="E7" s="750"/>
      <c r="F7" s="750"/>
      <c r="G7" s="750"/>
      <c r="H7" s="750"/>
      <c r="I7" s="750"/>
      <c r="J7" s="750"/>
      <c r="K7" s="750"/>
      <c r="L7" s="750"/>
      <c r="M7" s="751"/>
      <c r="N7" s="746" t="s">
        <v>168</v>
      </c>
      <c r="O7" s="746"/>
      <c r="P7" s="746"/>
      <c r="Q7" s="746"/>
      <c r="R7" s="746"/>
      <c r="S7" s="746"/>
      <c r="T7" s="746"/>
      <c r="U7" s="746"/>
      <c r="V7" s="746" t="s">
        <v>167</v>
      </c>
      <c r="W7" s="746"/>
      <c r="X7" s="746"/>
      <c r="Y7" s="747" t="s">
        <v>165</v>
      </c>
      <c r="Z7" s="748"/>
      <c r="AA7" s="748"/>
      <c r="AB7" s="748"/>
      <c r="AC7" s="218" t="s">
        <v>166</v>
      </c>
      <c r="AD7" s="217"/>
      <c r="AE7" s="219" t="s">
        <v>169</v>
      </c>
      <c r="AF7" s="219"/>
      <c r="AG7" s="219"/>
      <c r="AH7" s="219"/>
      <c r="AI7" s="219"/>
      <c r="AJ7" s="219"/>
      <c r="AK7" s="219"/>
      <c r="AL7" s="748"/>
      <c r="AM7" s="748"/>
      <c r="AN7" s="748"/>
      <c r="AO7" s="748"/>
      <c r="AP7" s="748"/>
      <c r="AQ7" s="748"/>
      <c r="AR7" s="748"/>
      <c r="AS7" s="748"/>
      <c r="AT7" s="748"/>
      <c r="AU7" s="219"/>
      <c r="AV7" s="748" t="s">
        <v>23</v>
      </c>
      <c r="AW7" s="218"/>
      <c r="AX7" s="213"/>
    </row>
    <row r="8" spans="1:68" ht="15" customHeight="1" x14ac:dyDescent="0.15">
      <c r="A8" s="212"/>
      <c r="B8" s="220"/>
      <c r="C8" s="752"/>
      <c r="D8" s="752"/>
      <c r="E8" s="752"/>
      <c r="F8" s="752"/>
      <c r="G8" s="752"/>
      <c r="H8" s="752"/>
      <c r="I8" s="752"/>
      <c r="J8" s="752"/>
      <c r="K8" s="752"/>
      <c r="L8" s="752"/>
      <c r="M8" s="753"/>
      <c r="N8" s="746"/>
      <c r="O8" s="746"/>
      <c r="P8" s="746"/>
      <c r="Q8" s="746"/>
      <c r="R8" s="746"/>
      <c r="S8" s="746"/>
      <c r="T8" s="746"/>
      <c r="U8" s="746"/>
      <c r="V8" s="746"/>
      <c r="W8" s="746"/>
      <c r="X8" s="746"/>
      <c r="Y8" s="759" t="s">
        <v>164</v>
      </c>
      <c r="Z8" s="756"/>
      <c r="AA8" s="756"/>
      <c r="AB8" s="756"/>
      <c r="AC8" s="221" t="s">
        <v>166</v>
      </c>
      <c r="AD8" s="220"/>
      <c r="AE8" s="222" t="s">
        <v>170</v>
      </c>
      <c r="AF8" s="222"/>
      <c r="AG8" s="222"/>
      <c r="AH8" s="222"/>
      <c r="AI8" s="222"/>
      <c r="AJ8" s="222"/>
      <c r="AK8" s="222"/>
      <c r="AL8" s="756"/>
      <c r="AM8" s="756"/>
      <c r="AN8" s="756"/>
      <c r="AO8" s="756"/>
      <c r="AP8" s="756"/>
      <c r="AQ8" s="756"/>
      <c r="AR8" s="756"/>
      <c r="AS8" s="756"/>
      <c r="AT8" s="756"/>
      <c r="AU8" s="222"/>
      <c r="AV8" s="756"/>
      <c r="AW8" s="221"/>
      <c r="AX8" s="213"/>
    </row>
    <row r="9" spans="1:68" ht="15" customHeight="1" x14ac:dyDescent="0.15">
      <c r="A9" s="212"/>
      <c r="B9" s="217" t="s">
        <v>364</v>
      </c>
      <c r="C9" s="244"/>
      <c r="D9" s="244"/>
      <c r="E9" s="244"/>
      <c r="F9" s="268" t="s">
        <v>365</v>
      </c>
      <c r="G9" s="749" t="s">
        <v>369</v>
      </c>
      <c r="H9" s="749"/>
      <c r="I9" s="749"/>
      <c r="J9" s="268" t="s">
        <v>366</v>
      </c>
      <c r="K9" s="749" t="s">
        <v>368</v>
      </c>
      <c r="L9" s="749"/>
      <c r="M9" s="749"/>
      <c r="N9" s="268" t="s">
        <v>367</v>
      </c>
      <c r="O9" s="219"/>
      <c r="P9" s="219"/>
      <c r="Q9" s="219"/>
      <c r="R9" s="219"/>
      <c r="S9" s="219"/>
      <c r="T9" s="219"/>
      <c r="U9" s="219"/>
      <c r="V9" s="219"/>
      <c r="W9" s="219"/>
      <c r="X9" s="219"/>
      <c r="Y9" s="219"/>
      <c r="Z9" s="219"/>
      <c r="AA9" s="219"/>
      <c r="AB9" s="219"/>
      <c r="AC9" s="218"/>
      <c r="AD9" s="217"/>
      <c r="AE9" s="744" t="s">
        <v>172</v>
      </c>
      <c r="AF9" s="744"/>
      <c r="AG9" s="744"/>
      <c r="AH9" s="744"/>
      <c r="AI9" s="744"/>
      <c r="AJ9" s="744"/>
      <c r="AK9" s="744"/>
      <c r="AL9" s="744"/>
      <c r="AM9" s="744"/>
      <c r="AN9" s="744"/>
      <c r="AO9" s="744"/>
      <c r="AP9" s="744"/>
      <c r="AQ9" s="744"/>
      <c r="AR9" s="744"/>
      <c r="AS9" s="744"/>
      <c r="AT9" s="744"/>
      <c r="AU9" s="744"/>
      <c r="AV9" s="744"/>
      <c r="AW9" s="218"/>
      <c r="AX9" s="213"/>
    </row>
    <row r="10" spans="1:68" ht="15" customHeight="1" x14ac:dyDescent="0.15">
      <c r="A10" s="212"/>
      <c r="B10" s="223"/>
      <c r="C10" s="742" t="s">
        <v>328</v>
      </c>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224"/>
      <c r="AD10" s="223"/>
      <c r="AE10" s="742"/>
      <c r="AF10" s="742"/>
      <c r="AG10" s="742"/>
      <c r="AH10" s="742"/>
      <c r="AI10" s="742"/>
      <c r="AJ10" s="742"/>
      <c r="AK10" s="742"/>
      <c r="AL10" s="742"/>
      <c r="AM10" s="742"/>
      <c r="AN10" s="742"/>
      <c r="AO10" s="742"/>
      <c r="AP10" s="742"/>
      <c r="AQ10" s="742"/>
      <c r="AR10" s="742"/>
      <c r="AS10" s="742"/>
      <c r="AT10" s="742"/>
      <c r="AU10" s="742"/>
      <c r="AV10" s="742"/>
      <c r="AW10" s="224"/>
      <c r="AX10" s="213"/>
    </row>
    <row r="11" spans="1:68" ht="15" customHeight="1" x14ac:dyDescent="0.15">
      <c r="A11" s="212"/>
      <c r="B11" s="223"/>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224"/>
      <c r="AD11" s="223"/>
      <c r="AE11" s="742"/>
      <c r="AF11" s="742"/>
      <c r="AG11" s="742"/>
      <c r="AH11" s="742"/>
      <c r="AI11" s="742"/>
      <c r="AJ11" s="742"/>
      <c r="AK11" s="742"/>
      <c r="AL11" s="742"/>
      <c r="AM11" s="742"/>
      <c r="AN11" s="742"/>
      <c r="AO11" s="742"/>
      <c r="AP11" s="742"/>
      <c r="AQ11" s="742"/>
      <c r="AR11" s="742"/>
      <c r="AS11" s="742"/>
      <c r="AT11" s="742"/>
      <c r="AU11" s="742"/>
      <c r="AV11" s="742"/>
      <c r="AW11" s="224"/>
      <c r="AX11" s="213"/>
    </row>
    <row r="12" spans="1:68" ht="15" customHeight="1" x14ac:dyDescent="0.15">
      <c r="A12" s="212"/>
      <c r="B12" s="223"/>
      <c r="C12" s="742"/>
      <c r="D12" s="742"/>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224"/>
      <c r="AD12" s="223"/>
      <c r="AE12" s="742"/>
      <c r="AF12" s="742"/>
      <c r="AG12" s="742"/>
      <c r="AH12" s="742"/>
      <c r="AI12" s="742"/>
      <c r="AJ12" s="742"/>
      <c r="AK12" s="742"/>
      <c r="AL12" s="742"/>
      <c r="AM12" s="742"/>
      <c r="AN12" s="742"/>
      <c r="AO12" s="742"/>
      <c r="AP12" s="742"/>
      <c r="AQ12" s="742"/>
      <c r="AR12" s="742"/>
      <c r="AS12" s="742"/>
      <c r="AT12" s="742"/>
      <c r="AU12" s="742"/>
      <c r="AV12" s="742"/>
      <c r="AW12" s="224"/>
      <c r="AX12" s="213"/>
    </row>
    <row r="13" spans="1:68" ht="15" customHeight="1" x14ac:dyDescent="0.15">
      <c r="A13" s="212"/>
      <c r="B13" s="223"/>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224"/>
      <c r="AD13" s="223"/>
      <c r="AE13" s="742"/>
      <c r="AF13" s="742"/>
      <c r="AG13" s="742"/>
      <c r="AH13" s="742"/>
      <c r="AI13" s="742"/>
      <c r="AJ13" s="742"/>
      <c r="AK13" s="742"/>
      <c r="AL13" s="742"/>
      <c r="AM13" s="742"/>
      <c r="AN13" s="742"/>
      <c r="AO13" s="742"/>
      <c r="AP13" s="742"/>
      <c r="AQ13" s="742"/>
      <c r="AR13" s="742"/>
      <c r="AS13" s="742"/>
      <c r="AT13" s="742"/>
      <c r="AU13" s="742"/>
      <c r="AV13" s="742"/>
      <c r="AW13" s="224"/>
      <c r="AX13" s="213"/>
    </row>
    <row r="14" spans="1:68" ht="15" customHeight="1" x14ac:dyDescent="0.15">
      <c r="A14" s="212"/>
      <c r="B14" s="223"/>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224"/>
      <c r="AD14" s="223"/>
      <c r="AE14" s="742"/>
      <c r="AF14" s="742"/>
      <c r="AG14" s="742"/>
      <c r="AH14" s="742"/>
      <c r="AI14" s="742"/>
      <c r="AJ14" s="742"/>
      <c r="AK14" s="742"/>
      <c r="AL14" s="742"/>
      <c r="AM14" s="742"/>
      <c r="AN14" s="742"/>
      <c r="AO14" s="742"/>
      <c r="AP14" s="742"/>
      <c r="AQ14" s="742"/>
      <c r="AR14" s="742"/>
      <c r="AS14" s="742"/>
      <c r="AT14" s="742"/>
      <c r="AU14" s="742"/>
      <c r="AV14" s="742"/>
      <c r="AW14" s="224"/>
      <c r="AX14" s="213"/>
    </row>
    <row r="15" spans="1:68" ht="15" customHeight="1" x14ac:dyDescent="0.15">
      <c r="A15" s="212"/>
      <c r="B15" s="223"/>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224"/>
      <c r="AD15" s="220"/>
      <c r="AE15" s="743"/>
      <c r="AF15" s="743"/>
      <c r="AG15" s="743"/>
      <c r="AH15" s="743"/>
      <c r="AI15" s="743"/>
      <c r="AJ15" s="743"/>
      <c r="AK15" s="743"/>
      <c r="AL15" s="743"/>
      <c r="AM15" s="743"/>
      <c r="AN15" s="743"/>
      <c r="AO15" s="743"/>
      <c r="AP15" s="743"/>
      <c r="AQ15" s="743"/>
      <c r="AR15" s="743"/>
      <c r="AS15" s="743"/>
      <c r="AT15" s="743"/>
      <c r="AU15" s="743"/>
      <c r="AV15" s="743"/>
      <c r="AW15" s="221"/>
      <c r="AX15" s="213"/>
    </row>
    <row r="16" spans="1:68" ht="15" customHeight="1" x14ac:dyDescent="0.15">
      <c r="A16" s="212"/>
      <c r="B16" s="223"/>
      <c r="C16" s="742"/>
      <c r="D16" s="742"/>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224"/>
      <c r="AD16" s="217"/>
      <c r="AE16" s="744" t="s">
        <v>174</v>
      </c>
      <c r="AF16" s="744"/>
      <c r="AG16" s="744"/>
      <c r="AH16" s="744"/>
      <c r="AI16" s="744"/>
      <c r="AJ16" s="744"/>
      <c r="AK16" s="744"/>
      <c r="AL16" s="744"/>
      <c r="AM16" s="744"/>
      <c r="AN16" s="744"/>
      <c r="AO16" s="744"/>
      <c r="AP16" s="744"/>
      <c r="AQ16" s="744"/>
      <c r="AR16" s="744"/>
      <c r="AS16" s="744"/>
      <c r="AT16" s="744"/>
      <c r="AU16" s="744"/>
      <c r="AV16" s="744"/>
      <c r="AW16" s="218"/>
      <c r="AX16" s="213"/>
    </row>
    <row r="17" spans="1:50" ht="15" customHeight="1" x14ac:dyDescent="0.15">
      <c r="A17" s="212"/>
      <c r="B17" s="223"/>
      <c r="C17" s="742"/>
      <c r="D17" s="742"/>
      <c r="E17" s="742"/>
      <c r="F17" s="742"/>
      <c r="G17" s="742"/>
      <c r="H17" s="742"/>
      <c r="I17" s="742"/>
      <c r="J17" s="742"/>
      <c r="K17" s="742"/>
      <c r="L17" s="742"/>
      <c r="M17" s="742"/>
      <c r="N17" s="742"/>
      <c r="O17" s="742"/>
      <c r="P17" s="742"/>
      <c r="Q17" s="742"/>
      <c r="R17" s="742"/>
      <c r="S17" s="742"/>
      <c r="T17" s="742"/>
      <c r="U17" s="742"/>
      <c r="V17" s="742"/>
      <c r="W17" s="742"/>
      <c r="X17" s="742"/>
      <c r="Y17" s="742"/>
      <c r="Z17" s="742"/>
      <c r="AA17" s="742"/>
      <c r="AB17" s="742"/>
      <c r="AC17" s="224"/>
      <c r="AD17" s="223"/>
      <c r="AE17" s="742"/>
      <c r="AF17" s="742"/>
      <c r="AG17" s="742"/>
      <c r="AH17" s="742"/>
      <c r="AI17" s="742"/>
      <c r="AJ17" s="742"/>
      <c r="AK17" s="742"/>
      <c r="AL17" s="742"/>
      <c r="AM17" s="742"/>
      <c r="AN17" s="742"/>
      <c r="AO17" s="742"/>
      <c r="AP17" s="742"/>
      <c r="AQ17" s="742"/>
      <c r="AR17" s="742"/>
      <c r="AS17" s="742"/>
      <c r="AT17" s="742"/>
      <c r="AU17" s="742"/>
      <c r="AV17" s="742"/>
      <c r="AW17" s="224"/>
      <c r="AX17" s="213"/>
    </row>
    <row r="18" spans="1:50" ht="15" customHeight="1" x14ac:dyDescent="0.15">
      <c r="A18" s="212"/>
      <c r="B18" s="223"/>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224"/>
      <c r="AD18" s="223"/>
      <c r="AE18" s="742"/>
      <c r="AF18" s="742"/>
      <c r="AG18" s="742"/>
      <c r="AH18" s="742"/>
      <c r="AI18" s="742"/>
      <c r="AJ18" s="742"/>
      <c r="AK18" s="742"/>
      <c r="AL18" s="742"/>
      <c r="AM18" s="742"/>
      <c r="AN18" s="742"/>
      <c r="AO18" s="742"/>
      <c r="AP18" s="742"/>
      <c r="AQ18" s="742"/>
      <c r="AR18" s="742"/>
      <c r="AS18" s="742"/>
      <c r="AT18" s="742"/>
      <c r="AU18" s="742"/>
      <c r="AV18" s="742"/>
      <c r="AW18" s="224"/>
      <c r="AX18" s="213"/>
    </row>
    <row r="19" spans="1:50" ht="15" customHeight="1" x14ac:dyDescent="0.15">
      <c r="A19" s="212"/>
      <c r="B19" s="223"/>
      <c r="C19" s="742"/>
      <c r="D19" s="742"/>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224"/>
      <c r="AD19" s="223"/>
      <c r="AE19" s="742"/>
      <c r="AF19" s="742"/>
      <c r="AG19" s="742"/>
      <c r="AH19" s="742"/>
      <c r="AI19" s="742"/>
      <c r="AJ19" s="742"/>
      <c r="AK19" s="742"/>
      <c r="AL19" s="742"/>
      <c r="AM19" s="742"/>
      <c r="AN19" s="742"/>
      <c r="AO19" s="742"/>
      <c r="AP19" s="742"/>
      <c r="AQ19" s="742"/>
      <c r="AR19" s="742"/>
      <c r="AS19" s="742"/>
      <c r="AT19" s="742"/>
      <c r="AU19" s="742"/>
      <c r="AV19" s="742"/>
      <c r="AW19" s="224"/>
      <c r="AX19" s="213"/>
    </row>
    <row r="20" spans="1:50" ht="15" customHeight="1" x14ac:dyDescent="0.15">
      <c r="A20" s="212"/>
      <c r="B20" s="223"/>
      <c r="C20" s="742"/>
      <c r="D20" s="742"/>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224"/>
      <c r="AD20" s="223"/>
      <c r="AE20" s="742"/>
      <c r="AF20" s="742"/>
      <c r="AG20" s="742"/>
      <c r="AH20" s="742"/>
      <c r="AI20" s="742"/>
      <c r="AJ20" s="742"/>
      <c r="AK20" s="742"/>
      <c r="AL20" s="742"/>
      <c r="AM20" s="742"/>
      <c r="AN20" s="742"/>
      <c r="AO20" s="742"/>
      <c r="AP20" s="742"/>
      <c r="AQ20" s="742"/>
      <c r="AR20" s="742"/>
      <c r="AS20" s="742"/>
      <c r="AT20" s="742"/>
      <c r="AU20" s="742"/>
      <c r="AV20" s="742"/>
      <c r="AW20" s="224"/>
      <c r="AX20" s="213"/>
    </row>
    <row r="21" spans="1:50" ht="15" customHeight="1" x14ac:dyDescent="0.15">
      <c r="A21" s="212"/>
      <c r="B21" s="223"/>
      <c r="C21" s="742"/>
      <c r="D21" s="742"/>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224"/>
      <c r="AD21" s="223"/>
      <c r="AE21" s="742"/>
      <c r="AF21" s="742"/>
      <c r="AG21" s="742"/>
      <c r="AH21" s="742"/>
      <c r="AI21" s="742"/>
      <c r="AJ21" s="742"/>
      <c r="AK21" s="742"/>
      <c r="AL21" s="742"/>
      <c r="AM21" s="742"/>
      <c r="AN21" s="742"/>
      <c r="AO21" s="742"/>
      <c r="AP21" s="742"/>
      <c r="AQ21" s="742"/>
      <c r="AR21" s="742"/>
      <c r="AS21" s="742"/>
      <c r="AT21" s="742"/>
      <c r="AU21" s="742"/>
      <c r="AV21" s="742"/>
      <c r="AW21" s="224"/>
      <c r="AX21" s="213"/>
    </row>
    <row r="22" spans="1:50" ht="15" customHeight="1" x14ac:dyDescent="0.15">
      <c r="A22" s="212"/>
      <c r="B22" s="223"/>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224"/>
      <c r="AD22" s="220"/>
      <c r="AE22" s="743"/>
      <c r="AF22" s="743"/>
      <c r="AG22" s="743"/>
      <c r="AH22" s="743"/>
      <c r="AI22" s="743"/>
      <c r="AJ22" s="743"/>
      <c r="AK22" s="743"/>
      <c r="AL22" s="743"/>
      <c r="AM22" s="743"/>
      <c r="AN22" s="743"/>
      <c r="AO22" s="743"/>
      <c r="AP22" s="743"/>
      <c r="AQ22" s="743"/>
      <c r="AR22" s="743"/>
      <c r="AS22" s="743"/>
      <c r="AT22" s="743"/>
      <c r="AU22" s="743"/>
      <c r="AV22" s="743"/>
      <c r="AW22" s="221"/>
      <c r="AX22" s="213"/>
    </row>
    <row r="23" spans="1:50" ht="15" customHeight="1" x14ac:dyDescent="0.15">
      <c r="A23" s="212"/>
      <c r="B23" s="223"/>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224"/>
      <c r="AD23" s="223"/>
      <c r="AE23" s="745" t="s">
        <v>173</v>
      </c>
      <c r="AF23" s="745"/>
      <c r="AG23" s="745"/>
      <c r="AH23" s="745"/>
      <c r="AI23" s="745"/>
      <c r="AJ23" s="745"/>
      <c r="AK23" s="745"/>
      <c r="AL23" s="745"/>
      <c r="AM23" s="745"/>
      <c r="AN23" s="745"/>
      <c r="AO23" s="745"/>
      <c r="AP23" s="745"/>
      <c r="AQ23" s="745"/>
      <c r="AR23" s="745"/>
      <c r="AS23" s="745"/>
      <c r="AT23" s="745"/>
      <c r="AU23" s="745"/>
      <c r="AV23" s="745"/>
      <c r="AW23" s="224"/>
      <c r="AX23" s="213"/>
    </row>
    <row r="24" spans="1:50" ht="15" customHeight="1" x14ac:dyDescent="0.15">
      <c r="A24" s="212"/>
      <c r="B24" s="223"/>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224"/>
      <c r="AD24" s="223"/>
      <c r="AE24" s="742"/>
      <c r="AF24" s="742"/>
      <c r="AG24" s="742"/>
      <c r="AH24" s="742"/>
      <c r="AI24" s="742"/>
      <c r="AJ24" s="742"/>
      <c r="AK24" s="742"/>
      <c r="AL24" s="742"/>
      <c r="AM24" s="742"/>
      <c r="AN24" s="742"/>
      <c r="AO24" s="742"/>
      <c r="AP24" s="742"/>
      <c r="AQ24" s="742"/>
      <c r="AR24" s="742"/>
      <c r="AS24" s="742"/>
      <c r="AT24" s="742"/>
      <c r="AU24" s="742"/>
      <c r="AV24" s="742"/>
      <c r="AW24" s="224"/>
      <c r="AX24" s="213"/>
    </row>
    <row r="25" spans="1:50" ht="15" customHeight="1" x14ac:dyDescent="0.15">
      <c r="A25" s="212"/>
      <c r="B25" s="223"/>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224"/>
      <c r="AD25" s="223"/>
      <c r="AE25" s="742"/>
      <c r="AF25" s="742"/>
      <c r="AG25" s="742"/>
      <c r="AH25" s="742"/>
      <c r="AI25" s="742"/>
      <c r="AJ25" s="742"/>
      <c r="AK25" s="742"/>
      <c r="AL25" s="742"/>
      <c r="AM25" s="742"/>
      <c r="AN25" s="742"/>
      <c r="AO25" s="742"/>
      <c r="AP25" s="742"/>
      <c r="AQ25" s="742"/>
      <c r="AR25" s="742"/>
      <c r="AS25" s="742"/>
      <c r="AT25" s="742"/>
      <c r="AU25" s="742"/>
      <c r="AV25" s="742"/>
      <c r="AW25" s="224"/>
      <c r="AX25" s="213"/>
    </row>
    <row r="26" spans="1:50" ht="15" customHeight="1" x14ac:dyDescent="0.15">
      <c r="A26" s="212"/>
      <c r="B26" s="220"/>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221"/>
      <c r="AD26" s="220"/>
      <c r="AE26" s="743"/>
      <c r="AF26" s="743"/>
      <c r="AG26" s="743"/>
      <c r="AH26" s="743"/>
      <c r="AI26" s="743"/>
      <c r="AJ26" s="743"/>
      <c r="AK26" s="743"/>
      <c r="AL26" s="743"/>
      <c r="AM26" s="743"/>
      <c r="AN26" s="743"/>
      <c r="AO26" s="743"/>
      <c r="AP26" s="743"/>
      <c r="AQ26" s="743"/>
      <c r="AR26" s="743"/>
      <c r="AS26" s="743"/>
      <c r="AT26" s="743"/>
      <c r="AU26" s="743"/>
      <c r="AV26" s="743"/>
      <c r="AW26" s="221"/>
      <c r="AX26" s="213"/>
    </row>
    <row r="27" spans="1:50" ht="15" customHeight="1" x14ac:dyDescent="0.15">
      <c r="A27" s="212"/>
      <c r="B27" s="217"/>
      <c r="C27" s="219" t="s">
        <v>171</v>
      </c>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8"/>
      <c r="AD27" s="217"/>
      <c r="AE27" s="744" t="s">
        <v>175</v>
      </c>
      <c r="AF27" s="744"/>
      <c r="AG27" s="744"/>
      <c r="AH27" s="744"/>
      <c r="AI27" s="744"/>
      <c r="AJ27" s="744"/>
      <c r="AK27" s="744"/>
      <c r="AL27" s="744"/>
      <c r="AM27" s="744"/>
      <c r="AN27" s="744"/>
      <c r="AO27" s="744"/>
      <c r="AP27" s="744"/>
      <c r="AQ27" s="744"/>
      <c r="AR27" s="744"/>
      <c r="AS27" s="744"/>
      <c r="AT27" s="744"/>
      <c r="AU27" s="744"/>
      <c r="AV27" s="744"/>
      <c r="AW27" s="218"/>
      <c r="AX27" s="213"/>
    </row>
    <row r="28" spans="1:50" ht="15" customHeight="1" x14ac:dyDescent="0.15">
      <c r="A28" s="212"/>
      <c r="B28" s="223"/>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224"/>
      <c r="AD28" s="223"/>
      <c r="AE28" s="742"/>
      <c r="AF28" s="742"/>
      <c r="AG28" s="742"/>
      <c r="AH28" s="742"/>
      <c r="AI28" s="742"/>
      <c r="AJ28" s="742"/>
      <c r="AK28" s="742"/>
      <c r="AL28" s="742"/>
      <c r="AM28" s="742"/>
      <c r="AN28" s="742"/>
      <c r="AO28" s="742"/>
      <c r="AP28" s="742"/>
      <c r="AQ28" s="742"/>
      <c r="AR28" s="742"/>
      <c r="AS28" s="742"/>
      <c r="AT28" s="742"/>
      <c r="AU28" s="742"/>
      <c r="AV28" s="742"/>
      <c r="AW28" s="224"/>
      <c r="AX28" s="213"/>
    </row>
    <row r="29" spans="1:50" ht="15" customHeight="1" x14ac:dyDescent="0.15">
      <c r="A29" s="212"/>
      <c r="B29" s="220"/>
      <c r="C29" s="743"/>
      <c r="D29" s="743"/>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221"/>
      <c r="AD29" s="220"/>
      <c r="AE29" s="743"/>
      <c r="AF29" s="743"/>
      <c r="AG29" s="743"/>
      <c r="AH29" s="743"/>
      <c r="AI29" s="743"/>
      <c r="AJ29" s="743"/>
      <c r="AK29" s="743"/>
      <c r="AL29" s="743"/>
      <c r="AM29" s="743"/>
      <c r="AN29" s="743"/>
      <c r="AO29" s="743"/>
      <c r="AP29" s="743"/>
      <c r="AQ29" s="743"/>
      <c r="AR29" s="743"/>
      <c r="AS29" s="743"/>
      <c r="AT29" s="743"/>
      <c r="AU29" s="743"/>
      <c r="AV29" s="743"/>
      <c r="AW29" s="221"/>
      <c r="AX29" s="213"/>
    </row>
    <row r="30" spans="1:50" ht="15" customHeight="1" x14ac:dyDescent="0.15">
      <c r="A30" s="212"/>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3"/>
      <c r="AQ30" s="213"/>
      <c r="AR30" s="213"/>
      <c r="AS30" s="213"/>
      <c r="AT30" s="213"/>
      <c r="AU30" s="213"/>
      <c r="AV30" s="213"/>
      <c r="AW30" s="213"/>
      <c r="AX30" s="213"/>
    </row>
    <row r="31" spans="1:50" ht="15" customHeight="1" x14ac:dyDescent="0.15">
      <c r="A31" s="212"/>
      <c r="B31" s="212"/>
      <c r="C31" s="212" t="s">
        <v>163</v>
      </c>
      <c r="D31" s="212"/>
      <c r="E31" s="225" t="s">
        <v>332</v>
      </c>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13"/>
    </row>
    <row r="32" spans="1:50" ht="15" customHeight="1" x14ac:dyDescent="0.15">
      <c r="A32" s="212"/>
      <c r="B32" s="212"/>
      <c r="C32" s="212"/>
      <c r="D32" s="212"/>
      <c r="E32" s="225" t="s">
        <v>335</v>
      </c>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13"/>
    </row>
    <row r="33" spans="1:50" ht="15" customHeight="1" x14ac:dyDescent="0.15">
      <c r="A33" s="212"/>
      <c r="B33" s="212"/>
      <c r="C33" s="212"/>
      <c r="D33" s="212"/>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213"/>
    </row>
    <row r="34" spans="1:50" ht="15" customHeight="1" x14ac:dyDescent="0.15">
      <c r="A34" s="226"/>
      <c r="B34" s="226"/>
      <c r="C34" s="226"/>
      <c r="D34" s="22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row>
    <row r="35" spans="1:50" ht="15" customHeight="1" x14ac:dyDescent="0.15">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row>
    <row r="36" spans="1:50" ht="15" customHeight="1" x14ac:dyDescent="0.15">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row>
    <row r="37" spans="1:50" ht="15" customHeight="1" x14ac:dyDescent="0.15">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row>
    <row r="38" spans="1:50" ht="15" customHeight="1" x14ac:dyDescent="0.15">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row>
    <row r="39" spans="1:50" ht="15" customHeight="1" x14ac:dyDescent="0.15">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row>
    <row r="40" spans="1:50" ht="15" customHeight="1" x14ac:dyDescent="0.15">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row>
    <row r="41" spans="1:50" ht="15" customHeight="1" x14ac:dyDescent="0.15">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row>
    <row r="42" spans="1:50" ht="15" customHeight="1" x14ac:dyDescent="0.15">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row>
    <row r="43" spans="1:50" ht="15" customHeight="1" x14ac:dyDescent="0.15">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row>
    <row r="44" spans="1:50" ht="15" customHeight="1" x14ac:dyDescent="0.15">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row>
    <row r="45" spans="1:50" ht="15" customHeight="1" x14ac:dyDescent="0.15">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row>
    <row r="46" spans="1:50" ht="15" customHeight="1" x14ac:dyDescent="0.15">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row>
    <row r="47" spans="1:50" ht="15" customHeight="1" x14ac:dyDescent="0.15">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row>
    <row r="48" spans="1:50" ht="15" customHeight="1" x14ac:dyDescent="0.15">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row>
    <row r="49" spans="1:41" ht="15" customHeight="1" x14ac:dyDescent="0.15">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row>
    <row r="50" spans="1:41" ht="15" customHeight="1" x14ac:dyDescent="0.15">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row>
    <row r="51" spans="1:41" ht="15" customHeight="1" x14ac:dyDescent="0.15">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row>
    <row r="52" spans="1:41" ht="15" customHeight="1" x14ac:dyDescent="0.15">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row>
    <row r="53" spans="1:41" ht="15" customHeight="1" x14ac:dyDescent="0.15">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row>
    <row r="54" spans="1:41" ht="15" customHeight="1" x14ac:dyDescent="0.15">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row>
    <row r="55" spans="1:41" ht="15" customHeight="1" x14ac:dyDescent="0.15">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row>
    <row r="56" spans="1:41" ht="15" customHeight="1" x14ac:dyDescent="0.15">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row>
    <row r="57" spans="1:41" ht="15" customHeight="1" x14ac:dyDescent="0.15">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row>
    <row r="58" spans="1:41" ht="15" customHeight="1" x14ac:dyDescent="0.15">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row>
    <row r="59" spans="1:41" ht="15" customHeight="1" x14ac:dyDescent="0.15">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row>
    <row r="60" spans="1:41" ht="15" customHeight="1" x14ac:dyDescent="0.15">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row>
    <row r="61" spans="1:41" ht="15" customHeight="1" x14ac:dyDescent="0.15">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row>
    <row r="62" spans="1:41" ht="15" customHeight="1" x14ac:dyDescent="0.15">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row>
    <row r="63" spans="1:41" ht="15" customHeight="1" x14ac:dyDescent="0.15">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row>
    <row r="64" spans="1:41" ht="1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row>
    <row r="65" spans="1:41" ht="15" customHeight="1" x14ac:dyDescent="0.15">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row>
    <row r="66" spans="1:41" ht="15" customHeight="1" x14ac:dyDescent="0.15">
      <c r="A66" s="226"/>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row>
    <row r="67" spans="1:41" ht="15" customHeight="1" x14ac:dyDescent="0.15">
      <c r="A67" s="226"/>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row>
    <row r="68" spans="1:41" ht="15" customHeight="1" x14ac:dyDescent="0.15"/>
    <row r="69" spans="1:41" ht="15" customHeight="1" x14ac:dyDescent="0.15"/>
    <row r="70" spans="1:41" ht="15" customHeight="1" x14ac:dyDescent="0.15"/>
    <row r="71" spans="1:41" ht="15" customHeight="1" x14ac:dyDescent="0.15"/>
    <row r="72" spans="1:41" ht="15" customHeight="1" x14ac:dyDescent="0.15"/>
    <row r="73" spans="1:41" ht="15" customHeight="1" x14ac:dyDescent="0.15"/>
    <row r="74" spans="1:41" ht="15" customHeight="1" x14ac:dyDescent="0.15"/>
    <row r="75" spans="1:41" ht="15" customHeight="1" x14ac:dyDescent="0.15"/>
    <row r="76" spans="1:41" ht="15" customHeight="1" x14ac:dyDescent="0.15"/>
    <row r="77" spans="1:41" ht="15" customHeight="1" x14ac:dyDescent="0.15"/>
    <row r="78" spans="1:41" ht="15" customHeight="1" x14ac:dyDescent="0.15"/>
    <row r="79" spans="1:41" ht="15" customHeight="1" x14ac:dyDescent="0.15"/>
    <row r="80" spans="1:41"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sheetData>
  <customSheetViews>
    <customSheetView guid="{13F42123-AF55-44CC-A9A8-BBBCF315987F}" scale="85" showPageBreaks="1" printArea="1" view="pageBreakPreview" topLeftCell="A16">
      <selection activeCell="A38" sqref="A38:D38"/>
      <pageMargins left="0.70866141732283472" right="0.70866141732283472" top="0.74803149606299213" bottom="0.74803149606299213" header="0.31496062992125984" footer="0.31496062992125984"/>
      <pageSetup paperSize="9" scale="99" orientation="landscape" blackAndWhite="1" r:id="rId1"/>
    </customSheetView>
    <customSheetView guid="{001DCE84-332C-421D-A468-8B2458000A74}" scale="85" showPageBreaks="1" printArea="1" view="pageBreakPreview" topLeftCell="A16">
      <selection activeCell="A38" sqref="A38:D38"/>
      <pageMargins left="0.70866141732283472" right="0.70866141732283472" top="0.74803149606299213" bottom="0.74803149606299213" header="0.31496062992125984" footer="0.31496062992125984"/>
      <pageSetup paperSize="9" scale="99" orientation="landscape" blackAndWhite="1" r:id="rId2"/>
    </customSheetView>
    <customSheetView guid="{DB6034AB-B9A5-4098-8138-2412AF3DB915}" scale="85" showPageBreaks="1" printArea="1" view="pageBreakPreview" topLeftCell="A16">
      <selection activeCell="A38" sqref="A38:D38"/>
      <pageMargins left="0.70866141732283472" right="0.70866141732283472" top="0.74803149606299213" bottom="0.74803149606299213" header="0.31496062992125984" footer="0.31496062992125984"/>
      <pageSetup paperSize="9" scale="99" orientation="landscape" blackAndWhite="1" r:id="rId3"/>
    </customSheetView>
  </customSheetViews>
  <mergeCells count="56">
    <mergeCell ref="C20:AB20"/>
    <mergeCell ref="C24:AB24"/>
    <mergeCell ref="A2:AX3"/>
    <mergeCell ref="C10:AB10"/>
    <mergeCell ref="Q7:U8"/>
    <mergeCell ref="AE13:AV13"/>
    <mergeCell ref="AS5:AV5"/>
    <mergeCell ref="N7:P8"/>
    <mergeCell ref="AA8:AB8"/>
    <mergeCell ref="C11:AB11"/>
    <mergeCell ref="AE12:AV12"/>
    <mergeCell ref="AQ4:AW4"/>
    <mergeCell ref="E5:X5"/>
    <mergeCell ref="AL7:AT8"/>
    <mergeCell ref="AV7:AV8"/>
    <mergeCell ref="Y8:Z8"/>
    <mergeCell ref="V7:X8"/>
    <mergeCell ref="Y7:Z7"/>
    <mergeCell ref="C12:AB12"/>
    <mergeCell ref="AA7:AB7"/>
    <mergeCell ref="C13:AB13"/>
    <mergeCell ref="G9:I9"/>
    <mergeCell ref="C7:M8"/>
    <mergeCell ref="K9:M9"/>
    <mergeCell ref="C21:AB21"/>
    <mergeCell ref="C22:AB22"/>
    <mergeCell ref="C29:AB29"/>
    <mergeCell ref="C25:AB25"/>
    <mergeCell ref="C26:AB26"/>
    <mergeCell ref="C28:AB28"/>
    <mergeCell ref="C23:AB23"/>
    <mergeCell ref="AE28:AV28"/>
    <mergeCell ref="AE29:AV29"/>
    <mergeCell ref="AE27:AV27"/>
    <mergeCell ref="AE20:AV20"/>
    <mergeCell ref="AE23:AV23"/>
    <mergeCell ref="AE24:AV24"/>
    <mergeCell ref="AE26:AV26"/>
    <mergeCell ref="AE21:AV21"/>
    <mergeCell ref="AE22:AV22"/>
    <mergeCell ref="AE25:AV25"/>
    <mergeCell ref="AE9:AV9"/>
    <mergeCell ref="AE10:AV10"/>
    <mergeCell ref="AE11:AV11"/>
    <mergeCell ref="C15:AB15"/>
    <mergeCell ref="AE16:AV16"/>
    <mergeCell ref="AE14:AV14"/>
    <mergeCell ref="C14:AB14"/>
    <mergeCell ref="C16:AB16"/>
    <mergeCell ref="AE18:AV18"/>
    <mergeCell ref="AE19:AV19"/>
    <mergeCell ref="C17:AB17"/>
    <mergeCell ref="AE17:AV17"/>
    <mergeCell ref="AE15:AV15"/>
    <mergeCell ref="C18:AB18"/>
    <mergeCell ref="C19:AB19"/>
  </mergeCells>
  <phoneticPr fontId="1"/>
  <conditionalFormatting sqref="C7">
    <cfRule type="expression" dxfId="263" priority="1" stopIfTrue="1">
      <formula>AND(C7&gt;=43831,C7&lt;=46752,MONTH(C7)&gt;=10,DAY(C7)&gt;=10)</formula>
    </cfRule>
    <cfRule type="expression" dxfId="262" priority="2" stopIfTrue="1">
      <formula>AND(C7&gt;=43831,C7&lt;=46752,MONTH(C7)&gt;=10,DAY(C7)&lt;10)</formula>
    </cfRule>
    <cfRule type="expression" dxfId="261" priority="3" stopIfTrue="1">
      <formula>AND(C7&gt;=43831,C7&lt;=46752,MONTH(C7)&lt;10,DAY(C7)&gt;=10)</formula>
    </cfRule>
    <cfRule type="expression" dxfId="260" priority="4" stopIfTrue="1">
      <formula>AND(C7&gt;=43831,C7&lt;=46752,MONTH(C7)&lt;10,DAY(C7)&lt;10)</formula>
    </cfRule>
    <cfRule type="expression" dxfId="259" priority="5" stopIfTrue="1">
      <formula>AND(C7&gt;=43586,C7&lt;=43830,MONTH(C7)&gt;=10,DAY(C7)&gt;=10)</formula>
    </cfRule>
    <cfRule type="expression" dxfId="258" priority="6" stopIfTrue="1">
      <formula>AND(C7&gt;=43586,C7&lt;=43830,MONTH(C7)&gt;=10,DAY(C7)&lt;10)</formula>
    </cfRule>
    <cfRule type="expression" dxfId="257" priority="7" stopIfTrue="1">
      <formula>AND(C7&gt;=43586,C7&lt;=43830,MONTH(C7)&lt;10,DAY(C7)&gt;=10)</formula>
    </cfRule>
    <cfRule type="expression" dxfId="256" priority="8" stopIfTrue="1">
      <formula>AND(C7&gt;=43586,C7&lt;=43830,MONTH(C7)&lt;10,DAY(C7)&lt;10)</formula>
    </cfRule>
    <cfRule type="expression" dxfId="255" priority="9" stopIfTrue="1">
      <formula>AND(MONTH(C7)&gt;=10,DAY(C7)&gt;=10)</formula>
    </cfRule>
    <cfRule type="expression" dxfId="254" priority="10" stopIfTrue="1">
      <formula>AND(MONTH(C7)&lt;10,DAY(C7)&gt;=10)</formula>
    </cfRule>
    <cfRule type="expression" dxfId="253" priority="11" stopIfTrue="1">
      <formula>AND(MONTH(C7)&lt;10,DAY(C7)&lt;10)</formula>
    </cfRule>
    <cfRule type="expression" dxfId="252" priority="12" stopIfTrue="1">
      <formula>AND(MONTH(C7)&gt;=10,DAY(C7)&lt;10)</formula>
    </cfRule>
  </conditionalFormatting>
  <conditionalFormatting sqref="BO4">
    <cfRule type="expression" dxfId="251" priority="13" stopIfTrue="1">
      <formula>AND(BO4&gt;=43831,BO4&lt;=46752,MONTH(BO4)&gt;=10,DAY(BO4)&gt;=10)</formula>
    </cfRule>
    <cfRule type="expression" dxfId="250" priority="14" stopIfTrue="1">
      <formula>AND(BO4&gt;=43831,BO4&lt;=46752,MONTH(BO4)&gt;=10,DAY(BO4)&lt;10)</formula>
    </cfRule>
    <cfRule type="expression" dxfId="249" priority="15" stopIfTrue="1">
      <formula>AND(BO4&gt;=43831,BO4&lt;=46752,MONTH(BO4)&lt;10,DAY(BO4)&gt;=10)</formula>
    </cfRule>
    <cfRule type="expression" dxfId="248" priority="16" stopIfTrue="1">
      <formula>AND(BO4&gt;=43831,BO4&lt;=46752,MONTH(BO4)&lt;10,DAY(BO4)&lt;10)</formula>
    </cfRule>
    <cfRule type="expression" dxfId="247" priority="17" stopIfTrue="1">
      <formula>AND(BO4&gt;=43586,BO4&lt;=43830,MONTH(BO4)&gt;=10,DAY(BO4)&gt;=10)</formula>
    </cfRule>
    <cfRule type="expression" dxfId="246" priority="18" stopIfTrue="1">
      <formula>AND(BO4&gt;=43586,BO4&lt;=43830,MONTH(BO4)&gt;=10,DAY(BO4)&lt;10)</formula>
    </cfRule>
    <cfRule type="expression" dxfId="245" priority="19" stopIfTrue="1">
      <formula>AND(BO4&gt;=43586,BO4&lt;=43830,MONTH(BO4)&lt;10,DAY(BO4)&gt;=10)</formula>
    </cfRule>
    <cfRule type="expression" dxfId="244" priority="20" stopIfTrue="1">
      <formula>AND(BO4&gt;=43586,BO4&lt;=43830,MONTH(BO4)&lt;10,DAY(BO4)&lt;10)</formula>
    </cfRule>
    <cfRule type="expression" dxfId="243" priority="21" stopIfTrue="1">
      <formula>AND(MONTH(BO4)&gt;=10,DAY(BO4)&gt;=10)</formula>
    </cfRule>
    <cfRule type="expression" dxfId="242" priority="22" stopIfTrue="1">
      <formula>AND(MONTH(BO4)&lt;10,DAY(BO4)&gt;=10)</formula>
    </cfRule>
    <cfRule type="expression" dxfId="241" priority="23" stopIfTrue="1">
      <formula>AND(MONTH(BO4)&lt;10,DAY(BO4)&lt;10)</formula>
    </cfRule>
    <cfRule type="expression" dxfId="240" priority="24" stopIfTrue="1">
      <formula>AND(MONTH(BO4)&gt;=10,DAY(BO4)&lt;10)</formula>
    </cfRule>
  </conditionalFormatting>
  <dataValidations count="2">
    <dataValidation imeMode="off" allowBlank="1" showInputMessage="1" showErrorMessage="1" sqref="BO4:BP4 K9:M9 AS5:AV5 AA7:AB8 G9:I9 C7:M8" xr:uid="{00000000-0002-0000-1000-000000000000}"/>
    <dataValidation imeMode="hiragana" allowBlank="1" showInputMessage="1" showErrorMessage="1" sqref="AL7:AT8 Q7:U8 C10:AB26 C28:AB29 AE9:AV15 AE16:AV22 AE23:AV26 AE27:AV29" xr:uid="{00000000-0002-0000-1000-000001000000}"/>
  </dataValidations>
  <pageMargins left="0.70866141732283472" right="0.70866141732283472" top="0.74803149606299213" bottom="0.74803149606299213" header="0.31496062992125984" footer="0.31496062992125984"/>
  <pageSetup paperSize="9" scale="99" orientation="landscape" blackAndWhite="1"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37"/>
  <sheetViews>
    <sheetView view="pageBreakPreview" topLeftCell="A28" zoomScaleNormal="70" zoomScaleSheetLayoutView="100" workbookViewId="0">
      <selection activeCell="B36" sqref="B36:D36"/>
    </sheetView>
  </sheetViews>
  <sheetFormatPr defaultColWidth="9" defaultRowHeight="13.5" x14ac:dyDescent="0.15"/>
  <cols>
    <col min="1" max="1" width="11.25" style="57" bestFit="1" customWidth="1"/>
    <col min="2" max="2" width="15.375" style="57" bestFit="1" customWidth="1"/>
    <col min="3" max="3" width="17.75" style="57" customWidth="1"/>
    <col min="4" max="4" width="40.75" style="57" customWidth="1"/>
    <col min="5" max="16384" width="9" style="57"/>
  </cols>
  <sheetData>
    <row r="1" spans="1:4" x14ac:dyDescent="0.15">
      <c r="A1" s="269" t="str">
        <f>IF(B6="令和  年  月  日","様式１０","")</f>
        <v>様式１０</v>
      </c>
    </row>
    <row r="2" spans="1:4" ht="17.25" x14ac:dyDescent="0.15">
      <c r="A2" s="763" t="s">
        <v>100</v>
      </c>
      <c r="B2" s="763"/>
      <c r="C2" s="763"/>
      <c r="D2" s="763"/>
    </row>
    <row r="3" spans="1:4" x14ac:dyDescent="0.15">
      <c r="A3" s="58"/>
      <c r="B3" s="58"/>
      <c r="C3" s="58"/>
      <c r="D3" s="257" t="s">
        <v>354</v>
      </c>
    </row>
    <row r="4" spans="1:4" ht="6.75" customHeight="1" x14ac:dyDescent="0.15"/>
    <row r="5" spans="1:4" ht="23.25" customHeight="1" x14ac:dyDescent="0.15">
      <c r="A5" s="59" t="s">
        <v>77</v>
      </c>
      <c r="B5" s="764" t="e">
        <f>#REF!</f>
        <v>#REF!</v>
      </c>
      <c r="C5" s="765"/>
      <c r="D5" s="766"/>
    </row>
    <row r="6" spans="1:4" ht="23.25" customHeight="1" x14ac:dyDescent="0.15">
      <c r="A6" s="59" t="s">
        <v>101</v>
      </c>
      <c r="B6" s="785" t="s">
        <v>507</v>
      </c>
      <c r="C6" s="786"/>
      <c r="D6" s="242" t="s">
        <v>353</v>
      </c>
    </row>
    <row r="7" spans="1:4" ht="23.25" customHeight="1" x14ac:dyDescent="0.15">
      <c r="A7" s="59" t="s">
        <v>102</v>
      </c>
      <c r="B7" s="767"/>
      <c r="C7" s="768"/>
      <c r="D7" s="769"/>
    </row>
    <row r="8" spans="1:4" ht="23.25" customHeight="1" x14ac:dyDescent="0.15">
      <c r="A8" s="770" t="s">
        <v>103</v>
      </c>
      <c r="B8" s="59" t="s">
        <v>104</v>
      </c>
      <c r="C8" s="767"/>
      <c r="D8" s="769"/>
    </row>
    <row r="9" spans="1:4" ht="23.25" customHeight="1" x14ac:dyDescent="0.15">
      <c r="A9" s="770"/>
      <c r="B9" s="59" t="s">
        <v>497</v>
      </c>
      <c r="C9" s="767"/>
      <c r="D9" s="769"/>
    </row>
    <row r="10" spans="1:4" ht="23.25" customHeight="1" thickBot="1" x14ac:dyDescent="0.2">
      <c r="A10" s="771"/>
      <c r="B10" s="60" t="s">
        <v>105</v>
      </c>
      <c r="C10" s="772"/>
      <c r="D10" s="773"/>
    </row>
    <row r="11" spans="1:4" ht="16.5" customHeight="1" thickTop="1" x14ac:dyDescent="0.15">
      <c r="A11" s="774" t="s">
        <v>106</v>
      </c>
      <c r="B11" s="775"/>
      <c r="C11" s="776"/>
      <c r="D11" s="777" t="s">
        <v>107</v>
      </c>
    </row>
    <row r="12" spans="1:4" ht="16.5" customHeight="1" x14ac:dyDescent="0.15">
      <c r="A12" s="779" t="s">
        <v>108</v>
      </c>
      <c r="B12" s="780"/>
      <c r="C12" s="781"/>
      <c r="D12" s="778"/>
    </row>
    <row r="13" spans="1:4" ht="24.75" customHeight="1" x14ac:dyDescent="0.15">
      <c r="A13" s="782"/>
      <c r="B13" s="783"/>
      <c r="C13" s="784"/>
      <c r="D13" s="324"/>
    </row>
    <row r="14" spans="1:4" ht="24.75" customHeight="1" x14ac:dyDescent="0.15">
      <c r="A14" s="760"/>
      <c r="B14" s="761"/>
      <c r="C14" s="762"/>
      <c r="D14" s="325"/>
    </row>
    <row r="15" spans="1:4" ht="24.75" customHeight="1" x14ac:dyDescent="0.15">
      <c r="A15" s="760"/>
      <c r="B15" s="761"/>
      <c r="C15" s="762"/>
      <c r="D15" s="325"/>
    </row>
    <row r="16" spans="1:4" ht="24.75" customHeight="1" x14ac:dyDescent="0.15">
      <c r="A16" s="760"/>
      <c r="B16" s="761"/>
      <c r="C16" s="762"/>
      <c r="D16" s="325"/>
    </row>
    <row r="17" spans="1:4" ht="24.75" customHeight="1" x14ac:dyDescent="0.15">
      <c r="A17" s="760"/>
      <c r="B17" s="761"/>
      <c r="C17" s="762"/>
      <c r="D17" s="325"/>
    </row>
    <row r="18" spans="1:4" ht="24.75" customHeight="1" x14ac:dyDescent="0.15">
      <c r="A18" s="760"/>
      <c r="B18" s="761"/>
      <c r="C18" s="762"/>
      <c r="D18" s="325"/>
    </row>
    <row r="19" spans="1:4" ht="24.75" customHeight="1" x14ac:dyDescent="0.15">
      <c r="A19" s="760"/>
      <c r="B19" s="761"/>
      <c r="C19" s="762"/>
      <c r="D19" s="325"/>
    </row>
    <row r="20" spans="1:4" ht="24.75" customHeight="1" x14ac:dyDescent="0.15">
      <c r="A20" s="760"/>
      <c r="B20" s="761"/>
      <c r="C20" s="762"/>
      <c r="D20" s="325"/>
    </row>
    <row r="21" spans="1:4" ht="24.75" customHeight="1" x14ac:dyDescent="0.15">
      <c r="A21" s="760"/>
      <c r="B21" s="761"/>
      <c r="C21" s="762"/>
      <c r="D21" s="325"/>
    </row>
    <row r="22" spans="1:4" ht="24.75" customHeight="1" x14ac:dyDescent="0.15">
      <c r="A22" s="760"/>
      <c r="B22" s="761"/>
      <c r="C22" s="762"/>
      <c r="D22" s="325"/>
    </row>
    <row r="23" spans="1:4" ht="24.75" customHeight="1" x14ac:dyDescent="0.15">
      <c r="A23" s="760"/>
      <c r="B23" s="761"/>
      <c r="C23" s="762"/>
      <c r="D23" s="325"/>
    </row>
    <row r="24" spans="1:4" ht="24.75" customHeight="1" x14ac:dyDescent="0.15">
      <c r="A24" s="760"/>
      <c r="B24" s="761"/>
      <c r="C24" s="762"/>
      <c r="D24" s="325"/>
    </row>
    <row r="25" spans="1:4" ht="24.75" customHeight="1" x14ac:dyDescent="0.15">
      <c r="A25" s="760"/>
      <c r="B25" s="761"/>
      <c r="C25" s="762"/>
      <c r="D25" s="325"/>
    </row>
    <row r="26" spans="1:4" ht="24.75" customHeight="1" x14ac:dyDescent="0.15">
      <c r="A26" s="760"/>
      <c r="B26" s="761"/>
      <c r="C26" s="762"/>
      <c r="D26" s="325"/>
    </row>
    <row r="27" spans="1:4" ht="24.75" customHeight="1" x14ac:dyDescent="0.15">
      <c r="A27" s="760"/>
      <c r="B27" s="761"/>
      <c r="C27" s="762"/>
      <c r="D27" s="325"/>
    </row>
    <row r="28" spans="1:4" ht="24.75" customHeight="1" x14ac:dyDescent="0.15">
      <c r="A28" s="760"/>
      <c r="B28" s="761"/>
      <c r="C28" s="762"/>
      <c r="D28" s="325"/>
    </row>
    <row r="29" spans="1:4" ht="24.75" customHeight="1" x14ac:dyDescent="0.15">
      <c r="A29" s="760"/>
      <c r="B29" s="761"/>
      <c r="C29" s="762"/>
      <c r="D29" s="325"/>
    </row>
    <row r="30" spans="1:4" ht="24.75" customHeight="1" x14ac:dyDescent="0.15">
      <c r="A30" s="787"/>
      <c r="B30" s="788"/>
      <c r="C30" s="789"/>
      <c r="D30" s="326"/>
    </row>
    <row r="31" spans="1:4" x14ac:dyDescent="0.15">
      <c r="A31" s="790" t="s">
        <v>109</v>
      </c>
      <c r="B31" s="793" t="s">
        <v>104</v>
      </c>
      <c r="C31" s="794"/>
      <c r="D31" s="795"/>
    </row>
    <row r="32" spans="1:4" ht="33" customHeight="1" x14ac:dyDescent="0.15">
      <c r="A32" s="791"/>
      <c r="B32" s="796"/>
      <c r="C32" s="797"/>
      <c r="D32" s="798"/>
    </row>
    <row r="33" spans="1:4" x14ac:dyDescent="0.15">
      <c r="A33" s="791"/>
      <c r="B33" s="793" t="s">
        <v>497</v>
      </c>
      <c r="C33" s="794"/>
      <c r="D33" s="795"/>
    </row>
    <row r="34" spans="1:4" ht="33" customHeight="1" x14ac:dyDescent="0.15">
      <c r="A34" s="791"/>
      <c r="B34" s="779"/>
      <c r="C34" s="780"/>
      <c r="D34" s="781"/>
    </row>
    <row r="35" spans="1:4" x14ac:dyDescent="0.15">
      <c r="A35" s="791"/>
      <c r="B35" s="793" t="s">
        <v>105</v>
      </c>
      <c r="C35" s="794"/>
      <c r="D35" s="795"/>
    </row>
    <row r="36" spans="1:4" ht="33" customHeight="1" x14ac:dyDescent="0.15">
      <c r="A36" s="792"/>
      <c r="B36" s="796"/>
      <c r="C36" s="797"/>
      <c r="D36" s="798"/>
    </row>
    <row r="37" spans="1:4" x14ac:dyDescent="0.15">
      <c r="D37" s="61"/>
    </row>
  </sheetData>
  <customSheetViews>
    <customSheetView guid="{13F42123-AF55-44CC-A9A8-BBBCF315987F}" showPageBreaks="1" printArea="1" view="pageBreakPreview" topLeftCell="A28">
      <selection activeCell="B36" sqref="B36:D36"/>
      <pageMargins left="1.0236220472440944" right="0.47244094488188981" top="0.62992125984251968" bottom="0.70866141732283472" header="0.55118110236220474" footer="0.51181102362204722"/>
      <pageSetup paperSize="9" scale="98" orientation="portrait" blackAndWhite="1" r:id="rId1"/>
      <headerFooter alignWithMargins="0"/>
    </customSheetView>
    <customSheetView guid="{001DCE84-332C-421D-A468-8B2458000A74}" showPageBreaks="1" printArea="1" view="pageBreakPreview" topLeftCell="A28">
      <selection activeCell="B36" sqref="B36:D36"/>
      <pageMargins left="1.0236220472440944" right="0.47244094488188981" top="0.62992125984251968" bottom="0.70866141732283472" header="0.55118110236220474" footer="0.51181102362204722"/>
      <pageSetup paperSize="9" scale="98" orientation="portrait" blackAndWhite="1" r:id="rId2"/>
      <headerFooter alignWithMargins="0"/>
    </customSheetView>
    <customSheetView guid="{DB6034AB-B9A5-4098-8138-2412AF3DB915}" showPageBreaks="1" printArea="1" view="pageBreakPreview" topLeftCell="A28">
      <selection activeCell="B36" sqref="B36:D36"/>
      <pageMargins left="1.0236220472440944" right="0.47244094488188981" top="0.62992125984251968" bottom="0.70866141732283472" header="0.55118110236220474" footer="0.51181102362204722"/>
      <pageSetup paperSize="9" scale="98" orientation="portrait" blackAndWhite="1" r:id="rId3"/>
      <headerFooter alignWithMargins="0"/>
    </customSheetView>
  </customSheetViews>
  <mergeCells count="36">
    <mergeCell ref="A28:C28"/>
    <mergeCell ref="A29:C29"/>
    <mergeCell ref="A30:C30"/>
    <mergeCell ref="A31:A36"/>
    <mergeCell ref="B31:D31"/>
    <mergeCell ref="B32:D32"/>
    <mergeCell ref="B33:D33"/>
    <mergeCell ref="B34:D34"/>
    <mergeCell ref="B35:D35"/>
    <mergeCell ref="B36:D36"/>
    <mergeCell ref="A27:C27"/>
    <mergeCell ref="A16:C16"/>
    <mergeCell ref="A17:C17"/>
    <mergeCell ref="A18:C18"/>
    <mergeCell ref="A19:C19"/>
    <mergeCell ref="A20:C20"/>
    <mergeCell ref="A21:C21"/>
    <mergeCell ref="A22:C22"/>
    <mergeCell ref="A23:C23"/>
    <mergeCell ref="A24:C24"/>
    <mergeCell ref="A25:C25"/>
    <mergeCell ref="A26:C26"/>
    <mergeCell ref="A15:C15"/>
    <mergeCell ref="A2:D2"/>
    <mergeCell ref="B5:D5"/>
    <mergeCell ref="B7:D7"/>
    <mergeCell ref="A8:A10"/>
    <mergeCell ref="C8:D8"/>
    <mergeCell ref="C9:D9"/>
    <mergeCell ref="C10:D10"/>
    <mergeCell ref="A11:C11"/>
    <mergeCell ref="D11:D12"/>
    <mergeCell ref="A12:C12"/>
    <mergeCell ref="A13:C13"/>
    <mergeCell ref="A14:C14"/>
    <mergeCell ref="B6:C6"/>
  </mergeCells>
  <phoneticPr fontId="1"/>
  <conditionalFormatting sqref="B6">
    <cfRule type="expression" dxfId="239" priority="1" stopIfTrue="1">
      <formula>AND(B6&gt;=43831,B6&lt;=46752,MONTH(B6)&gt;=10,DAY(B6)&gt;=10)</formula>
    </cfRule>
    <cfRule type="expression" dxfId="238" priority="2" stopIfTrue="1">
      <formula>AND(B6&gt;=43831,B6&lt;=46752,MONTH(B6)&gt;=10,DAY(B6)&lt;10)</formula>
    </cfRule>
    <cfRule type="expression" dxfId="237" priority="3" stopIfTrue="1">
      <formula>AND(B6&gt;=43831,B6&lt;=46752,MONTH(B6)&lt;10,DAY(B6)&gt;=10)</formula>
    </cfRule>
    <cfRule type="expression" dxfId="236" priority="4" stopIfTrue="1">
      <formula>AND(B6&gt;=43831,B6&lt;=46752,MONTH(B6)&lt;10,DAY(B6)&lt;10)</formula>
    </cfRule>
    <cfRule type="expression" dxfId="235" priority="5" stopIfTrue="1">
      <formula>AND(B6&gt;=43586,B6&lt;=43830,MONTH(B6)&gt;=10,DAY(B6)&gt;=10)</formula>
    </cfRule>
    <cfRule type="expression" dxfId="234" priority="6" stopIfTrue="1">
      <formula>AND(B6&gt;=43586,B6&lt;=43830,MONTH(B6)&gt;=10,DAY(B6)&lt;10)</formula>
    </cfRule>
    <cfRule type="expression" dxfId="233" priority="7" stopIfTrue="1">
      <formula>AND(B6&gt;=43586,B6&lt;=43830,MONTH(B6)&lt;10,DAY(B6)&gt;=10)</formula>
    </cfRule>
    <cfRule type="expression" dxfId="232" priority="8" stopIfTrue="1">
      <formula>AND(B6&gt;=43586,B6&lt;=43830,MONTH(B6)&lt;10,DAY(B6)&lt;10)</formula>
    </cfRule>
    <cfRule type="expression" dxfId="231" priority="9" stopIfTrue="1">
      <formula>AND(MONTH(B6)&gt;=10,DAY(B6)&gt;=10)</formula>
    </cfRule>
    <cfRule type="expression" dxfId="230" priority="10" stopIfTrue="1">
      <formula>AND(MONTH(B6)&lt;10,DAY(B6)&gt;=10)</formula>
    </cfRule>
    <cfRule type="expression" dxfId="229" priority="11" stopIfTrue="1">
      <formula>AND(MONTH(B6)&lt;10,DAY(B6)&lt;10)</formula>
    </cfRule>
    <cfRule type="expression" dxfId="228" priority="12" stopIfTrue="1">
      <formula>AND(MONTH(B6)&gt;=10,DAY(B6)&lt;10)</formula>
    </cfRule>
  </conditionalFormatting>
  <dataValidations count="2">
    <dataValidation imeMode="hiragana" allowBlank="1" showInputMessage="1" showErrorMessage="1" sqref="A13:D30 C8:D10 B7:D7 D6" xr:uid="{00000000-0002-0000-1100-000000000000}"/>
    <dataValidation imeMode="off" allowBlank="1" showInputMessage="1" showErrorMessage="1" sqref="B6:C6 D3" xr:uid="{00000000-0002-0000-1100-000001000000}"/>
  </dataValidations>
  <pageMargins left="1.0236220472440944" right="0.47244094488188981" top="0.62992125984251968" bottom="0.70866141732283472" header="0.55118110236220474" footer="0.51181102362204722"/>
  <pageSetup paperSize="9" scale="98" orientation="portrait" blackAndWhite="1" r:id="rId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H229"/>
  <sheetViews>
    <sheetView view="pageBreakPreview" topLeftCell="A32" zoomScaleNormal="100" zoomScaleSheetLayoutView="100" workbookViewId="0">
      <selection activeCell="Z23" sqref="Z23"/>
    </sheetView>
  </sheetViews>
  <sheetFormatPr defaultColWidth="9" defaultRowHeight="14.25" x14ac:dyDescent="0.15"/>
  <cols>
    <col min="1" max="95" width="2.625" style="3" customWidth="1"/>
    <col min="96" max="16384" width="9" style="3"/>
  </cols>
  <sheetData>
    <row r="1" spans="1:33" ht="15" customHeight="1" x14ac:dyDescent="0.15">
      <c r="A1" s="248" t="str">
        <f>IF(W5="令和  年  月  日","様式１１","")</f>
        <v>様式１１</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row>
    <row r="2" spans="1:33" ht="15" customHeight="1" x14ac:dyDescent="0.15"/>
    <row r="3" spans="1:33" ht="15" customHeight="1" x14ac:dyDescent="0.15"/>
    <row r="4" spans="1:33" ht="15" customHeight="1" x14ac:dyDescent="0.15"/>
    <row r="5" spans="1:33" ht="15" customHeight="1" x14ac:dyDescent="0.15">
      <c r="W5" s="398" t="s">
        <v>514</v>
      </c>
      <c r="X5" s="398"/>
      <c r="Y5" s="398"/>
      <c r="Z5" s="398"/>
      <c r="AA5" s="398"/>
      <c r="AB5" s="398"/>
      <c r="AC5" s="398"/>
      <c r="AD5" s="398"/>
      <c r="AE5" s="398"/>
      <c r="AF5" s="398"/>
      <c r="AG5" s="398"/>
    </row>
    <row r="6" spans="1:33" ht="15" customHeight="1" x14ac:dyDescent="0.15"/>
    <row r="7" spans="1:33" ht="15" customHeight="1" x14ac:dyDescent="0.15">
      <c r="A7" s="248" t="str">
        <f>IF(B9=0,"　（　発　注　者　）","")</f>
        <v/>
      </c>
    </row>
    <row r="8" spans="1:33" ht="15" customHeight="1" x14ac:dyDescent="0.15">
      <c r="B8" s="3" t="s">
        <v>433</v>
      </c>
    </row>
    <row r="9" spans="1:33" ht="15" customHeight="1" x14ac:dyDescent="0.15">
      <c r="B9" s="281" t="str">
        <f>様式1!$B$14</f>
        <v>独立行政法人国立病院機構○○病院</v>
      </c>
      <c r="C9" s="281"/>
      <c r="D9" s="281"/>
      <c r="E9" s="281"/>
      <c r="F9" s="281"/>
      <c r="G9" s="281"/>
      <c r="H9" s="281"/>
      <c r="I9" s="281"/>
      <c r="J9" s="281"/>
      <c r="K9" s="281"/>
      <c r="L9" s="281"/>
      <c r="M9" s="281"/>
      <c r="N9" s="281"/>
    </row>
    <row r="10" spans="1:33" ht="15" customHeight="1" x14ac:dyDescent="0.15">
      <c r="B10" s="405" t="str">
        <f>様式1!$B$15</f>
        <v>院長　○○○○</v>
      </c>
      <c r="C10" s="405"/>
      <c r="D10" s="405"/>
      <c r="E10" s="405"/>
      <c r="F10" s="405"/>
      <c r="G10" s="405"/>
      <c r="H10" s="405"/>
      <c r="I10" s="405"/>
      <c r="J10" s="405"/>
      <c r="K10" s="405"/>
      <c r="L10" s="3" t="s">
        <v>20</v>
      </c>
    </row>
    <row r="11" spans="1:33" ht="15" customHeight="1" x14ac:dyDescent="0.15"/>
    <row r="12" spans="1:33" ht="15" customHeight="1" x14ac:dyDescent="0.15"/>
    <row r="13" spans="1:33" ht="15" customHeight="1" x14ac:dyDescent="0.15">
      <c r="U13" s="3" t="s">
        <v>21</v>
      </c>
    </row>
    <row r="14" spans="1:33" ht="15" customHeight="1" x14ac:dyDescent="0.15">
      <c r="Q14" s="399" t="str">
        <f>IF(U14=0,"住　所","")</f>
        <v>住　所</v>
      </c>
      <c r="R14" s="399"/>
      <c r="S14" s="399"/>
      <c r="U14" s="403">
        <f>様式1!$U$21</f>
        <v>0</v>
      </c>
      <c r="V14" s="403"/>
      <c r="W14" s="403"/>
      <c r="X14" s="403"/>
      <c r="Y14" s="403"/>
      <c r="Z14" s="403"/>
      <c r="AA14" s="403"/>
      <c r="AB14" s="403"/>
      <c r="AC14" s="403"/>
      <c r="AD14" s="403"/>
      <c r="AE14" s="403"/>
      <c r="AF14" s="403"/>
    </row>
    <row r="15" spans="1:33" ht="15" customHeight="1" x14ac:dyDescent="0.15">
      <c r="U15" s="394"/>
      <c r="V15" s="394"/>
      <c r="W15" s="394"/>
      <c r="X15" s="394"/>
      <c r="Y15" s="394"/>
      <c r="Z15" s="394"/>
      <c r="AA15" s="394"/>
      <c r="AB15" s="394"/>
      <c r="AC15" s="394"/>
      <c r="AD15" s="394"/>
      <c r="AE15" s="394"/>
      <c r="AF15" s="394"/>
    </row>
    <row r="16" spans="1:33" ht="15" customHeight="1" x14ac:dyDescent="0.15">
      <c r="U16" s="406">
        <f>様式1!$U$23</f>
        <v>0</v>
      </c>
      <c r="V16" s="406"/>
      <c r="W16" s="406"/>
      <c r="X16" s="406"/>
      <c r="Y16" s="406"/>
      <c r="Z16" s="406"/>
      <c r="AA16" s="406"/>
      <c r="AB16" s="406"/>
      <c r="AC16" s="406"/>
      <c r="AD16" s="406"/>
      <c r="AE16" s="406"/>
      <c r="AF16" s="406"/>
    </row>
    <row r="17" spans="1:34" ht="15" customHeight="1" x14ac:dyDescent="0.15">
      <c r="U17" s="406">
        <f>様式1!$U$24</f>
        <v>0</v>
      </c>
      <c r="V17" s="406"/>
      <c r="W17" s="406"/>
      <c r="X17" s="406"/>
      <c r="Y17" s="406"/>
      <c r="Z17" s="406"/>
      <c r="AA17" s="406"/>
      <c r="AB17" s="406"/>
      <c r="AC17" s="406"/>
      <c r="AD17" s="406"/>
      <c r="AE17" s="406"/>
      <c r="AF17" s="406"/>
    </row>
    <row r="18" spans="1:34" ht="15" customHeight="1" x14ac:dyDescent="0.15">
      <c r="Q18" s="399" t="str">
        <f>IF(U18=0,"氏　名","")</f>
        <v>氏　名</v>
      </c>
      <c r="R18" s="399"/>
      <c r="S18" s="399"/>
      <c r="U18" s="405">
        <f>様式1!$U$25</f>
        <v>0</v>
      </c>
      <c r="V18" s="405"/>
      <c r="W18" s="405"/>
      <c r="X18" s="405"/>
      <c r="Y18" s="405"/>
      <c r="Z18" s="405"/>
      <c r="AA18" s="405"/>
      <c r="AB18" s="405"/>
      <c r="AC18" s="405"/>
      <c r="AD18" s="405"/>
      <c r="AE18" s="405"/>
      <c r="AF18" s="405"/>
      <c r="AG18" s="3" t="s">
        <v>23</v>
      </c>
    </row>
    <row r="19" spans="1:34" ht="15" customHeight="1" x14ac:dyDescent="0.15">
      <c r="Q19" s="119"/>
      <c r="R19" s="119"/>
      <c r="S19" s="119"/>
      <c r="U19" s="281"/>
      <c r="V19" s="281"/>
      <c r="W19" s="281"/>
      <c r="X19" s="281"/>
      <c r="Y19" s="281"/>
      <c r="Z19" s="281"/>
      <c r="AA19" s="281"/>
      <c r="AB19" s="281"/>
      <c r="AC19" s="281"/>
      <c r="AD19" s="281"/>
      <c r="AE19" s="281"/>
      <c r="AF19" s="281"/>
    </row>
    <row r="20" spans="1:34" ht="15" customHeight="1" x14ac:dyDescent="0.15">
      <c r="Q20" s="119"/>
      <c r="R20" s="119"/>
      <c r="S20" s="119"/>
      <c r="U20" s="281"/>
      <c r="V20" s="281"/>
      <c r="W20" s="281"/>
      <c r="X20" s="281"/>
      <c r="Y20" s="281"/>
      <c r="Z20" s="281"/>
      <c r="AA20" s="281"/>
      <c r="AB20" s="281"/>
      <c r="AC20" s="281"/>
      <c r="AD20" s="281"/>
      <c r="AE20" s="281"/>
      <c r="AF20" s="281"/>
    </row>
    <row r="21" spans="1:34" ht="15" customHeight="1" x14ac:dyDescent="0.15">
      <c r="Q21" s="119"/>
      <c r="R21" s="119"/>
      <c r="S21" s="119"/>
      <c r="U21" s="281"/>
      <c r="V21" s="281"/>
      <c r="W21" s="281"/>
      <c r="X21" s="281"/>
      <c r="Y21" s="281"/>
      <c r="Z21" s="281"/>
      <c r="AA21" s="281"/>
      <c r="AB21" s="281"/>
      <c r="AC21" s="281"/>
      <c r="AD21" s="281"/>
      <c r="AE21" s="281"/>
      <c r="AF21" s="281"/>
    </row>
    <row r="22" spans="1:34" ht="15" customHeight="1" x14ac:dyDescent="0.15">
      <c r="A22" s="250" t="s">
        <v>381</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row>
    <row r="23" spans="1:34" ht="15" customHeight="1" x14ac:dyDescent="0.15"/>
    <row r="24" spans="1:34" ht="15" customHeight="1" x14ac:dyDescent="0.15"/>
    <row r="25" spans="1:34" ht="15" customHeight="1" x14ac:dyDescent="0.15">
      <c r="B25" s="396" t="s">
        <v>379</v>
      </c>
      <c r="C25" s="396"/>
      <c r="D25" s="396"/>
      <c r="E25" s="396"/>
      <c r="F25" s="396" t="e">
        <f>#REF!</f>
        <v>#REF!</v>
      </c>
      <c r="G25" s="279"/>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row>
    <row r="26" spans="1:34" ht="15" customHeight="1" x14ac:dyDescent="0.15">
      <c r="B26" s="120"/>
      <c r="C26" s="120"/>
      <c r="D26" s="120"/>
      <c r="E26" s="120"/>
      <c r="F26" s="120"/>
      <c r="G26" s="279"/>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row>
    <row r="27" spans="1:34" ht="15" customHeight="1" x14ac:dyDescent="0.15">
      <c r="I27" s="282"/>
      <c r="J27" s="282"/>
      <c r="K27" s="282"/>
      <c r="L27" s="282"/>
      <c r="M27" s="282"/>
      <c r="N27" s="282"/>
      <c r="O27" s="282"/>
      <c r="P27" s="282"/>
      <c r="Q27" s="282"/>
      <c r="R27" s="282"/>
      <c r="S27" s="282"/>
      <c r="T27" s="282"/>
      <c r="U27" s="282"/>
      <c r="V27" s="282"/>
      <c r="W27" s="282"/>
      <c r="X27" s="282"/>
      <c r="Y27" s="282"/>
      <c r="Z27" s="282"/>
      <c r="AA27" s="282"/>
      <c r="AB27" s="282"/>
      <c r="AC27" s="282"/>
    </row>
    <row r="28" spans="1:34" ht="15" customHeight="1" x14ac:dyDescent="0.15">
      <c r="B28" s="396" t="s">
        <v>419</v>
      </c>
      <c r="C28" s="396"/>
      <c r="D28" s="396"/>
      <c r="E28" s="396"/>
      <c r="F28" s="396"/>
      <c r="G28" s="281">
        <f>様式7!$E$13</f>
        <v>0</v>
      </c>
      <c r="H28" s="801">
        <f>様式7!$E$13</f>
        <v>0</v>
      </c>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row>
    <row r="29" spans="1:34" ht="15" customHeight="1" x14ac:dyDescent="0.15"/>
    <row r="30" spans="1:34" ht="15" customHeight="1" x14ac:dyDescent="0.15">
      <c r="B30" s="396" t="s">
        <v>380</v>
      </c>
      <c r="C30" s="396"/>
      <c r="D30" s="396"/>
      <c r="E30" s="396"/>
      <c r="F30" s="396"/>
      <c r="G30" s="249"/>
      <c r="H30" s="398"/>
      <c r="I30" s="398"/>
      <c r="J30" s="398"/>
      <c r="K30" s="398"/>
      <c r="L30" s="398"/>
      <c r="M30" s="398"/>
      <c r="N30" s="398"/>
      <c r="O30" s="398"/>
      <c r="P30" s="398"/>
      <c r="Q30" s="398"/>
      <c r="R30" s="398"/>
      <c r="S30" s="419" t="s">
        <v>187</v>
      </c>
      <c r="T30" s="419"/>
      <c r="U30" s="398"/>
      <c r="V30" s="398"/>
      <c r="W30" s="398"/>
      <c r="X30" s="398"/>
      <c r="Y30" s="398"/>
      <c r="Z30" s="398"/>
      <c r="AA30" s="398"/>
      <c r="AB30" s="398"/>
      <c r="AC30" s="398"/>
      <c r="AD30" s="398"/>
      <c r="AE30" s="398"/>
    </row>
    <row r="31" spans="1:34" ht="15" customHeight="1" x14ac:dyDescent="0.15">
      <c r="A31" s="6"/>
    </row>
    <row r="32" spans="1:34" ht="15" customHeight="1" x14ac:dyDescent="0.15">
      <c r="A32" s="6"/>
      <c r="B32" s="799" t="s">
        <v>382</v>
      </c>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317"/>
    </row>
    <row r="33" spans="1:34" ht="15" customHeight="1" x14ac:dyDescent="0.15">
      <c r="A33" s="6"/>
      <c r="B33" s="799"/>
      <c r="C33" s="799"/>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317"/>
    </row>
    <row r="34" spans="1:34" ht="15" customHeight="1" x14ac:dyDescent="0.15">
      <c r="A34" s="6"/>
    </row>
    <row r="35" spans="1:34" ht="15" customHeight="1" x14ac:dyDescent="0.15">
      <c r="A35" s="283" t="s">
        <v>347</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row>
    <row r="36" spans="1:34" ht="15" customHeight="1" x14ac:dyDescent="0.15">
      <c r="A36" s="6"/>
    </row>
    <row r="37" spans="1:34" ht="15" customHeight="1" x14ac:dyDescent="0.15">
      <c r="B37" s="3" t="s">
        <v>383</v>
      </c>
    </row>
    <row r="38" spans="1:34" ht="15" customHeight="1" x14ac:dyDescent="0.15">
      <c r="C38" s="336"/>
      <c r="D38" s="799"/>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336"/>
    </row>
    <row r="39" spans="1:34" ht="15" customHeight="1" x14ac:dyDescent="0.15">
      <c r="C39" s="336"/>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336"/>
    </row>
    <row r="40" spans="1:34" ht="15" customHeight="1" x14ac:dyDescent="0.15">
      <c r="B40" s="3" t="s">
        <v>384</v>
      </c>
    </row>
    <row r="41" spans="1:34" ht="15" customHeight="1" x14ac:dyDescent="0.15">
      <c r="C41" s="336"/>
      <c r="D41" s="799"/>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c r="AH41" s="336"/>
    </row>
    <row r="42" spans="1:34" ht="15" customHeight="1" x14ac:dyDescent="0.15">
      <c r="C42" s="336"/>
      <c r="D42" s="800"/>
      <c r="E42" s="800"/>
      <c r="F42" s="800"/>
      <c r="G42" s="800"/>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336"/>
    </row>
    <row r="43" spans="1:34" ht="15" customHeight="1" x14ac:dyDescent="0.15">
      <c r="B43" s="3" t="s">
        <v>385</v>
      </c>
    </row>
    <row r="44" spans="1:34" ht="15" customHeight="1" x14ac:dyDescent="0.15">
      <c r="D44" s="799"/>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336"/>
    </row>
    <row r="45" spans="1:34" ht="15" customHeight="1" x14ac:dyDescent="0.15">
      <c r="D45" s="800"/>
      <c r="E45" s="800"/>
      <c r="F45" s="80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336"/>
    </row>
    <row r="46" spans="1:34" ht="15" customHeight="1" x14ac:dyDescent="0.15">
      <c r="B46" s="3" t="s">
        <v>386</v>
      </c>
    </row>
    <row r="47" spans="1:34" ht="15" customHeight="1" x14ac:dyDescent="0.15">
      <c r="D47" s="799"/>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336"/>
    </row>
    <row r="48" spans="1:34" ht="15" customHeight="1" x14ac:dyDescent="0.15">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c r="AH48" s="336"/>
    </row>
    <row r="49" spans="1:34" ht="15" customHeight="1" x14ac:dyDescent="0.15">
      <c r="B49" s="3" t="s">
        <v>387</v>
      </c>
    </row>
    <row r="50" spans="1:34" ht="15" customHeight="1" x14ac:dyDescent="0.15">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row>
    <row r="51" spans="1:34" ht="15" customHeight="1" x14ac:dyDescent="0.15">
      <c r="D51" s="398" t="s">
        <v>514</v>
      </c>
      <c r="E51" s="398"/>
      <c r="F51" s="398"/>
      <c r="G51" s="398"/>
      <c r="H51" s="398"/>
      <c r="I51" s="398"/>
      <c r="J51" s="398"/>
      <c r="K51" s="398"/>
      <c r="L51" s="398"/>
      <c r="M51" s="398"/>
      <c r="N51" s="398"/>
      <c r="O51" s="419" t="s">
        <v>187</v>
      </c>
      <c r="P51" s="419"/>
      <c r="Q51" s="398" t="s">
        <v>514</v>
      </c>
      <c r="R51" s="398"/>
      <c r="S51" s="398"/>
      <c r="T51" s="398"/>
      <c r="U51" s="398"/>
      <c r="V51" s="398"/>
      <c r="W51" s="398"/>
      <c r="X51" s="398"/>
      <c r="Y51" s="398"/>
      <c r="Z51" s="398"/>
      <c r="AA51" s="398"/>
    </row>
    <row r="52" spans="1:34" ht="15" customHeight="1" x14ac:dyDescent="0.15">
      <c r="B52" s="3" t="s">
        <v>388</v>
      </c>
    </row>
    <row r="53" spans="1:34" ht="15" customHeight="1" x14ac:dyDescent="0.15"/>
    <row r="54" spans="1:34" ht="15" customHeight="1" x14ac:dyDescent="0.15"/>
    <row r="55" spans="1:34" ht="15" customHeight="1" x14ac:dyDescent="0.15">
      <c r="A55" s="3" t="s">
        <v>390</v>
      </c>
    </row>
    <row r="56" spans="1:34" ht="15" customHeight="1" x14ac:dyDescent="0.15"/>
    <row r="57" spans="1:34" ht="15" customHeight="1" x14ac:dyDescent="0.15"/>
    <row r="58" spans="1:34" ht="15" customHeight="1" x14ac:dyDescent="0.15">
      <c r="A58" s="250" t="s">
        <v>391</v>
      </c>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row>
    <row r="59" spans="1:34" ht="15" customHeight="1" x14ac:dyDescent="0.15"/>
    <row r="60" spans="1:34" ht="15" customHeight="1" x14ac:dyDescent="0.15">
      <c r="B60" s="3">
        <v>1</v>
      </c>
    </row>
    <row r="61" spans="1:34" ht="15" customHeight="1" x14ac:dyDescent="0.15"/>
    <row r="62" spans="1:34" ht="15" customHeight="1" x14ac:dyDescent="0.15">
      <c r="D62" s="3" t="s">
        <v>392</v>
      </c>
    </row>
    <row r="63" spans="1:34" ht="15" customHeight="1" x14ac:dyDescent="0.15"/>
    <row r="64" spans="1:3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sheetData>
  <customSheetViews>
    <customSheetView guid="{13F42123-AF55-44CC-A9A8-BBBCF315987F}" showPageBreaks="1" printArea="1" view="pageBreakPreview" topLeftCell="A32">
      <selection activeCell="Z23" sqref="Z23"/>
      <rowBreaks count="1" manualBreakCount="1">
        <brk id="54" max="32" man="1"/>
      </rowBreaks>
      <pageMargins left="0.9055118110236221" right="0.51181102362204722" top="0.74803149606299213" bottom="0.74803149606299213" header="0.31496062992125984" footer="0.31496062992125984"/>
      <pageSetup paperSize="9" scale="97" orientation="portrait" blackAndWhite="1" r:id="rId1"/>
    </customSheetView>
    <customSheetView guid="{001DCE84-332C-421D-A468-8B2458000A74}" showPageBreaks="1" printArea="1" view="pageBreakPreview" topLeftCell="A45">
      <selection activeCell="Q40" sqref="Q40"/>
      <rowBreaks count="1" manualBreakCount="1">
        <brk id="54" max="32" man="1"/>
      </rowBreaks>
      <pageMargins left="0.9055118110236221" right="0.51181102362204722" top="0.74803149606299213" bottom="0.74803149606299213" header="0.31496062992125984" footer="0.31496062992125984"/>
      <pageSetup paperSize="9" scale="97" orientation="portrait" blackAndWhite="1" r:id="rId2"/>
    </customSheetView>
    <customSheetView guid="{DB6034AB-B9A5-4098-8138-2412AF3DB915}" showPageBreaks="1" printArea="1" view="pageBreakPreview" topLeftCell="A32">
      <selection activeCell="Z23" sqref="Z23"/>
      <rowBreaks count="1" manualBreakCount="1">
        <brk id="54" max="32" man="1"/>
      </rowBreaks>
      <pageMargins left="0.9055118110236221" right="0.51181102362204722" top="0.74803149606299213" bottom="0.74803149606299213" header="0.31496062992125984" footer="0.31496062992125984"/>
      <pageSetup paperSize="9" scale="97" orientation="portrait" blackAndWhite="1" r:id="rId3"/>
    </customSheetView>
  </customSheetViews>
  <mergeCells count="25">
    <mergeCell ref="B28:F28"/>
    <mergeCell ref="B25:F25"/>
    <mergeCell ref="H28:AG28"/>
    <mergeCell ref="U17:AF17"/>
    <mergeCell ref="Q18:S18"/>
    <mergeCell ref="U18:AF18"/>
    <mergeCell ref="H25:AG26"/>
    <mergeCell ref="U14:AF15"/>
    <mergeCell ref="U16:AF16"/>
    <mergeCell ref="W5:AG5"/>
    <mergeCell ref="B10:K10"/>
    <mergeCell ref="Q14:S14"/>
    <mergeCell ref="D51:N51"/>
    <mergeCell ref="O51:P51"/>
    <mergeCell ref="Q51:AA51"/>
    <mergeCell ref="D50:AH50"/>
    <mergeCell ref="D41:AG42"/>
    <mergeCell ref="D44:AG45"/>
    <mergeCell ref="D47:AG48"/>
    <mergeCell ref="B32:AG33"/>
    <mergeCell ref="D38:AG39"/>
    <mergeCell ref="U30:AE30"/>
    <mergeCell ref="S30:T30"/>
    <mergeCell ref="H30:R30"/>
    <mergeCell ref="B30:F30"/>
  </mergeCells>
  <phoneticPr fontId="74"/>
  <conditionalFormatting sqref="D51">
    <cfRule type="expression" dxfId="227" priority="25" stopIfTrue="1">
      <formula>AND(D51&gt;=43831,D51&lt;=46752,MONTH(D51)&gt;=10,DAY(D51)&gt;=10)</formula>
    </cfRule>
    <cfRule type="expression" dxfId="226" priority="26" stopIfTrue="1">
      <formula>AND(D51&gt;=43831,D51&lt;=46752,MONTH(D51)&gt;=10,DAY(D51)&lt;10)</formula>
    </cfRule>
    <cfRule type="expression" dxfId="225" priority="27" stopIfTrue="1">
      <formula>AND(D51&gt;=43831,D51&lt;=46752,MONTH(D51)&lt;10,DAY(D51)&gt;=10)</formula>
    </cfRule>
    <cfRule type="expression" dxfId="224" priority="28" stopIfTrue="1">
      <formula>AND(D51&gt;=43831,D51&lt;=46752,MONTH(D51)&lt;10,DAY(D51)&lt;10)</formula>
    </cfRule>
    <cfRule type="expression" dxfId="223" priority="29" stopIfTrue="1">
      <formula>AND(D51&gt;=43586,D51&lt;=43830,MONTH(D51)&gt;=10,DAY(D51)&gt;=10)</formula>
    </cfRule>
    <cfRule type="expression" dxfId="222" priority="30" stopIfTrue="1">
      <formula>AND(D51&gt;=43586,D51&lt;=43830,MONTH(D51)&gt;=10,DAY(D51)&lt;10)</formula>
    </cfRule>
    <cfRule type="expression" dxfId="221" priority="36" stopIfTrue="1">
      <formula>AND(MONTH(D51)&gt;=10,DAY(D51)&lt;10)</formula>
    </cfRule>
    <cfRule type="expression" dxfId="220" priority="35" stopIfTrue="1">
      <formula>AND(MONTH(D51)&lt;10,DAY(D51)&lt;10)</formula>
    </cfRule>
    <cfRule type="expression" dxfId="219" priority="34" stopIfTrue="1">
      <formula>AND(MONTH(D51)&lt;10,DAY(D51)&gt;=10)</formula>
    </cfRule>
    <cfRule type="expression" dxfId="218" priority="33" stopIfTrue="1">
      <formula>AND(MONTH(D51)&gt;=10,DAY(D51)&gt;=10)</formula>
    </cfRule>
    <cfRule type="expression" dxfId="217" priority="32" stopIfTrue="1">
      <formula>AND(D51&gt;=43586,D51&lt;=43830,MONTH(D51)&lt;10,DAY(D51)&lt;10)</formula>
    </cfRule>
    <cfRule type="expression" dxfId="216" priority="31" stopIfTrue="1">
      <formula>AND(D51&gt;=43586,D51&lt;=43830,MONTH(D51)&lt;10,DAY(D51)&gt;=10)</formula>
    </cfRule>
  </conditionalFormatting>
  <conditionalFormatting sqref="H30">
    <cfRule type="expression" dxfId="215" priority="1" stopIfTrue="1">
      <formula>AND(H30&gt;=43831,H30&lt;=46752,MONTH(H30)&gt;=10,DAY(H30)&gt;=10)</formula>
    </cfRule>
    <cfRule type="expression" dxfId="214" priority="2" stopIfTrue="1">
      <formula>AND(H30&gt;=43831,H30&lt;=46752,MONTH(H30)&gt;=10,DAY(H30)&lt;10)</formula>
    </cfRule>
    <cfRule type="expression" dxfId="213" priority="3" stopIfTrue="1">
      <formula>AND(H30&gt;=43831,H30&lt;=46752,MONTH(H30)&lt;10,DAY(H30)&gt;=10)</formula>
    </cfRule>
    <cfRule type="expression" dxfId="212" priority="4" stopIfTrue="1">
      <formula>AND(H30&gt;=43831,H30&lt;=46752,MONTH(H30)&lt;10,DAY(H30)&lt;10)</formula>
    </cfRule>
    <cfRule type="expression" dxfId="211" priority="5" stopIfTrue="1">
      <formula>AND(H30&gt;=43586,H30&lt;=43830,MONTH(H30)&gt;=10,DAY(H30)&gt;=10)</formula>
    </cfRule>
    <cfRule type="expression" dxfId="210" priority="6" stopIfTrue="1">
      <formula>AND(H30&gt;=43586,H30&lt;=43830,MONTH(H30)&gt;=10,DAY(H30)&lt;10)</formula>
    </cfRule>
    <cfRule type="expression" dxfId="209" priority="7" stopIfTrue="1">
      <formula>AND(H30&gt;=43586,H30&lt;=43830,MONTH(H30)&lt;10,DAY(H30)&gt;=10)</formula>
    </cfRule>
    <cfRule type="expression" dxfId="208" priority="8" stopIfTrue="1">
      <formula>AND(H30&gt;=43586,H30&lt;=43830,MONTH(H30)&lt;10,DAY(H30)&lt;10)</formula>
    </cfRule>
    <cfRule type="expression" dxfId="207" priority="9" stopIfTrue="1">
      <formula>AND(MONTH(H30)&gt;=10,DAY(H30)&gt;=10)</formula>
    </cfRule>
    <cfRule type="expression" dxfId="206" priority="10" stopIfTrue="1">
      <formula>AND(MONTH(H30)&lt;10,DAY(H30)&gt;=10)</formula>
    </cfRule>
    <cfRule type="expression" dxfId="205" priority="11" stopIfTrue="1">
      <formula>AND(MONTH(H30)&lt;10,DAY(H30)&lt;10)</formula>
    </cfRule>
    <cfRule type="expression" dxfId="204" priority="12" stopIfTrue="1">
      <formula>AND(MONTH(H30)&gt;=10,DAY(H30)&lt;10)</formula>
    </cfRule>
  </conditionalFormatting>
  <conditionalFormatting sqref="Q51">
    <cfRule type="expression" dxfId="203" priority="43" stopIfTrue="1">
      <formula>AND(Q51&gt;=43586,Q51&lt;=43830,MONTH(Q51)&lt;10,DAY(Q51)&gt;=10)</formula>
    </cfRule>
    <cfRule type="expression" dxfId="202" priority="44" stopIfTrue="1">
      <formula>AND(Q51&gt;=43586,Q51&lt;=43830,MONTH(Q51)&lt;10,DAY(Q51)&lt;10)</formula>
    </cfRule>
    <cfRule type="expression" dxfId="201" priority="45" stopIfTrue="1">
      <formula>AND(MONTH(Q51)&gt;=10,DAY(Q51)&gt;=10)</formula>
    </cfRule>
    <cfRule type="expression" dxfId="200" priority="46" stopIfTrue="1">
      <formula>AND(MONTH(Q51)&lt;10,DAY(Q51)&gt;=10)</formula>
    </cfRule>
    <cfRule type="expression" dxfId="199" priority="47" stopIfTrue="1">
      <formula>AND(MONTH(Q51)&lt;10,DAY(Q51)&lt;10)</formula>
    </cfRule>
    <cfRule type="expression" dxfId="198" priority="48" stopIfTrue="1">
      <formula>AND(MONTH(Q51)&gt;=10,DAY(Q51)&lt;10)</formula>
    </cfRule>
    <cfRule type="expression" dxfId="197" priority="38" stopIfTrue="1">
      <formula>AND(Q51&gt;=43831,Q51&lt;=46752,MONTH(Q51)&gt;=10,DAY(Q51)&lt;10)</formula>
    </cfRule>
    <cfRule type="expression" dxfId="196" priority="37" stopIfTrue="1">
      <formula>AND(Q51&gt;=43831,Q51&lt;=46752,MONTH(Q51)&gt;=10,DAY(Q51)&gt;=10)</formula>
    </cfRule>
    <cfRule type="expression" dxfId="195" priority="39" stopIfTrue="1">
      <formula>AND(Q51&gt;=43831,Q51&lt;=46752,MONTH(Q51)&lt;10,DAY(Q51)&gt;=10)</formula>
    </cfRule>
    <cfRule type="expression" dxfId="194" priority="40" stopIfTrue="1">
      <formula>AND(Q51&gt;=43831,Q51&lt;=46752,MONTH(Q51)&lt;10,DAY(Q51)&lt;10)</formula>
    </cfRule>
    <cfRule type="expression" dxfId="193" priority="41" stopIfTrue="1">
      <formula>AND(Q51&gt;=43586,Q51&lt;=43830,MONTH(Q51)&gt;=10,DAY(Q51)&gt;=10)</formula>
    </cfRule>
    <cfRule type="expression" dxfId="192" priority="42" stopIfTrue="1">
      <formula>AND(Q51&gt;=43586,Q51&lt;=43830,MONTH(Q51)&gt;=10,DAY(Q51)&lt;10)</formula>
    </cfRule>
  </conditionalFormatting>
  <conditionalFormatting sqref="U30">
    <cfRule type="expression" dxfId="191" priority="13" stopIfTrue="1">
      <formula>AND(U30&gt;=43831,U30&lt;=46752,MONTH(U30)&gt;=10,DAY(U30)&gt;=10)</formula>
    </cfRule>
    <cfRule type="expression" dxfId="190" priority="14" stopIfTrue="1">
      <formula>AND(U30&gt;=43831,U30&lt;=46752,MONTH(U30)&gt;=10,DAY(U30)&lt;10)</formula>
    </cfRule>
    <cfRule type="expression" dxfId="189" priority="15" stopIfTrue="1">
      <formula>AND(U30&gt;=43831,U30&lt;=46752,MONTH(U30)&lt;10,DAY(U30)&gt;=10)</formula>
    </cfRule>
    <cfRule type="expression" dxfId="188" priority="16" stopIfTrue="1">
      <formula>AND(U30&gt;=43831,U30&lt;=46752,MONTH(U30)&lt;10,DAY(U30)&lt;10)</formula>
    </cfRule>
    <cfRule type="expression" dxfId="187" priority="17" stopIfTrue="1">
      <formula>AND(U30&gt;=43586,U30&lt;=43830,MONTH(U30)&gt;=10,DAY(U30)&gt;=10)</formula>
    </cfRule>
    <cfRule type="expression" dxfId="186" priority="18" stopIfTrue="1">
      <formula>AND(U30&gt;=43586,U30&lt;=43830,MONTH(U30)&gt;=10,DAY(U30)&lt;10)</formula>
    </cfRule>
    <cfRule type="expression" dxfId="185" priority="23" stopIfTrue="1">
      <formula>AND(MONTH(U30)&lt;10,DAY(U30)&lt;10)</formula>
    </cfRule>
    <cfRule type="expression" dxfId="184" priority="24" stopIfTrue="1">
      <formula>AND(MONTH(U30)&gt;=10,DAY(U30)&lt;10)</formula>
    </cfRule>
    <cfRule type="expression" dxfId="183" priority="22" stopIfTrue="1">
      <formula>AND(MONTH(U30)&lt;10,DAY(U30)&gt;=10)</formula>
    </cfRule>
    <cfRule type="expression" dxfId="182" priority="21" stopIfTrue="1">
      <formula>AND(MONTH(U30)&gt;=10,DAY(U30)&gt;=10)</formula>
    </cfRule>
    <cfRule type="expression" dxfId="181" priority="20" stopIfTrue="1">
      <formula>AND(U30&gt;=43586,U30&lt;=43830,MONTH(U30)&lt;10,DAY(U30)&lt;10)</formula>
    </cfRule>
    <cfRule type="expression" dxfId="180" priority="19" stopIfTrue="1">
      <formula>AND(U30&gt;=43586,U30&lt;=43830,MONTH(U30)&lt;10,DAY(U30)&gt;=10)</formula>
    </cfRule>
  </conditionalFormatting>
  <conditionalFormatting sqref="W5">
    <cfRule type="expression" dxfId="179" priority="73" stopIfTrue="1">
      <formula>AND(W5&gt;=43831,W5&lt;=46752,MONTH(W5)&gt;=10,DAY(W5)&gt;=10)</formula>
    </cfRule>
    <cfRule type="expression" dxfId="178" priority="74" stopIfTrue="1">
      <formula>AND(W5&gt;=43831,W5&lt;=46752,MONTH(W5)&gt;=10,DAY(W5)&lt;10)</formula>
    </cfRule>
    <cfRule type="expression" dxfId="177" priority="75" stopIfTrue="1">
      <formula>AND(W5&gt;=43831,W5&lt;=46752,MONTH(W5)&lt;10,DAY(W5)&gt;=10)</formula>
    </cfRule>
    <cfRule type="expression" dxfId="176" priority="76" stopIfTrue="1">
      <formula>AND(W5&gt;=43831,W5&lt;=46752,MONTH(W5)&lt;10,DAY(W5)&lt;10)</formula>
    </cfRule>
    <cfRule type="expression" dxfId="175" priority="77" stopIfTrue="1">
      <formula>AND(W5&gt;=43586,W5&lt;=43830,MONTH(W5)&gt;=10,DAY(W5)&gt;=10)</formula>
    </cfRule>
    <cfRule type="expression" dxfId="174" priority="78" stopIfTrue="1">
      <formula>AND(W5&gt;=43586,W5&lt;=43830,MONTH(W5)&gt;=10,DAY(W5)&lt;10)</formula>
    </cfRule>
    <cfRule type="expression" dxfId="173" priority="79" stopIfTrue="1">
      <formula>AND(W5&gt;=43586,W5&lt;=43830,MONTH(W5)&lt;10,DAY(W5)&gt;=10)</formula>
    </cfRule>
    <cfRule type="expression" dxfId="172" priority="80" stopIfTrue="1">
      <formula>AND(W5&gt;=43586,W5&lt;=43830,MONTH(W5)&lt;10,DAY(W5)&lt;10)</formula>
    </cfRule>
    <cfRule type="expression" dxfId="171" priority="81" stopIfTrue="1">
      <formula>AND(MONTH(W5)&gt;=10,DAY(W5)&gt;=10)</formula>
    </cfRule>
    <cfRule type="expression" dxfId="170" priority="82" stopIfTrue="1">
      <formula>AND(MONTH(W5)&lt;10,DAY(W5)&gt;=10)</formula>
    </cfRule>
    <cfRule type="expression" dxfId="169" priority="83" stopIfTrue="1">
      <formula>AND(MONTH(W5)&lt;10,DAY(W5)&lt;10)</formula>
    </cfRule>
    <cfRule type="expression" dxfId="168" priority="84" stopIfTrue="1">
      <formula>AND(MONTH(W5)&gt;=10,DAY(W5)&lt;10)</formula>
    </cfRule>
  </conditionalFormatting>
  <dataValidations count="2">
    <dataValidation imeMode="hiragana" allowBlank="1" showInputMessage="1" showErrorMessage="1" sqref="A55:AH108 D38 D41 D44 D50:AH50 AH38:AH39 C38:C39 AH41:AH42 C41:C42 AH44:AH45 AH47:AH48 D47" xr:uid="{00000000-0002-0000-1200-000000000000}"/>
    <dataValidation imeMode="off" allowBlank="1" showInputMessage="1" showErrorMessage="1" sqref="Q51:AA51 D51:N51 W5:AG5" xr:uid="{00000000-0002-0000-1200-000001000000}"/>
  </dataValidations>
  <pageMargins left="0.9055118110236221" right="0.51181102362204722" top="0.74803149606299213" bottom="0.74803149606299213" header="0.31496062992125984" footer="0.31496062992125984"/>
  <pageSetup paperSize="9" scale="97" orientation="portrait" blackAndWhite="1" r:id="rId4"/>
  <rowBreaks count="1" manualBreakCount="1">
    <brk id="54"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19"/>
  <sheetViews>
    <sheetView view="pageBreakPreview" zoomScaleNormal="100" zoomScaleSheetLayoutView="100" workbookViewId="0"/>
  </sheetViews>
  <sheetFormatPr defaultRowHeight="13.5" x14ac:dyDescent="0.15"/>
  <cols>
    <col min="1" max="95" width="2.625" customWidth="1"/>
  </cols>
  <sheetData>
    <row r="1" spans="1:41" ht="15" customHeight="1" x14ac:dyDescent="0.15">
      <c r="A1" s="248" t="str">
        <f>IF(W10="令和　年　月　日","様式１","")</f>
        <v>様式１</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397" t="s">
        <v>208</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c r="AO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398" t="s">
        <v>505</v>
      </c>
      <c r="X10" s="398"/>
      <c r="Y10" s="398"/>
      <c r="Z10" s="398"/>
      <c r="AA10" s="398"/>
      <c r="AB10" s="398"/>
      <c r="AC10" s="398"/>
      <c r="AD10" s="398"/>
      <c r="AE10" s="398"/>
      <c r="AF10" s="398"/>
      <c r="AG10" s="398"/>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248" t="str">
        <f>IF(B14=0,"　（　発　注　者　）","")</f>
        <v/>
      </c>
      <c r="B12" s="248"/>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429</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3" t="s">
        <v>499</v>
      </c>
      <c r="C14" s="4"/>
      <c r="D14" s="4"/>
      <c r="E14" s="4"/>
      <c r="F14" s="4"/>
      <c r="G14" s="4"/>
      <c r="H14" s="4"/>
      <c r="I14" s="4"/>
      <c r="J14" s="4"/>
      <c r="K14" s="4"/>
      <c r="L14" s="4"/>
      <c r="M14" s="4"/>
      <c r="N14" s="4"/>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392" t="s">
        <v>500</v>
      </c>
      <c r="C15" s="392"/>
      <c r="D15" s="392"/>
      <c r="E15" s="392"/>
      <c r="F15" s="392"/>
      <c r="G15" s="392"/>
      <c r="H15" s="392"/>
      <c r="I15" s="392"/>
      <c r="J15" s="392"/>
      <c r="K15" s="392"/>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t="s">
        <v>21</v>
      </c>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4"/>
      <c r="J21" s="4"/>
      <c r="K21" s="3"/>
      <c r="L21" s="3"/>
      <c r="M21" s="3"/>
      <c r="N21" s="3"/>
      <c r="O21" s="4"/>
      <c r="P21" s="3"/>
      <c r="Q21" s="399" t="str">
        <f>IF(U21=0,"住　所","")</f>
        <v>住　所</v>
      </c>
      <c r="R21" s="399"/>
      <c r="S21" s="399"/>
      <c r="T21" s="4"/>
      <c r="U21" s="393"/>
      <c r="V21" s="394"/>
      <c r="W21" s="394"/>
      <c r="X21" s="394"/>
      <c r="Y21" s="394"/>
      <c r="Z21" s="394"/>
      <c r="AA21" s="394"/>
      <c r="AB21" s="394"/>
      <c r="AC21" s="394"/>
      <c r="AD21" s="394"/>
      <c r="AE21" s="394"/>
      <c r="AF21" s="394"/>
      <c r="AG21" s="3"/>
      <c r="AH21" s="1"/>
      <c r="AI21" s="1"/>
      <c r="AJ21" s="1"/>
      <c r="AK21" s="1"/>
      <c r="AL21" s="1"/>
      <c r="AM21" s="1"/>
      <c r="AN21" s="1"/>
      <c r="AO21" s="1"/>
    </row>
    <row r="22" spans="1:41" ht="15" customHeight="1" x14ac:dyDescent="0.15">
      <c r="A22" s="3"/>
      <c r="B22" s="3"/>
      <c r="C22" s="3"/>
      <c r="D22" s="3"/>
      <c r="E22" s="3"/>
      <c r="F22" s="3"/>
      <c r="G22" s="3"/>
      <c r="H22" s="3"/>
      <c r="I22" s="4"/>
      <c r="J22" s="4"/>
      <c r="K22" s="3"/>
      <c r="L22" s="3"/>
      <c r="M22" s="3"/>
      <c r="N22" s="3"/>
      <c r="O22" s="3"/>
      <c r="P22" s="3"/>
      <c r="Q22" s="3"/>
      <c r="R22" s="3"/>
      <c r="S22" s="3"/>
      <c r="T22" s="3"/>
      <c r="U22" s="394"/>
      <c r="V22" s="394"/>
      <c r="W22" s="394"/>
      <c r="X22" s="394"/>
      <c r="Y22" s="394"/>
      <c r="Z22" s="394"/>
      <c r="AA22" s="394"/>
      <c r="AB22" s="394"/>
      <c r="AC22" s="394"/>
      <c r="AD22" s="394"/>
      <c r="AE22" s="394"/>
      <c r="AF22" s="394"/>
      <c r="AG22" s="3"/>
      <c r="AH22" s="1"/>
      <c r="AI22" s="1"/>
      <c r="AJ22" s="1"/>
      <c r="AK22" s="1"/>
      <c r="AL22" s="1"/>
      <c r="AM22" s="1"/>
      <c r="AN22" s="1"/>
      <c r="AO22" s="1"/>
    </row>
    <row r="23" spans="1:41" ht="15" customHeight="1" x14ac:dyDescent="0.15">
      <c r="A23" s="3"/>
      <c r="B23" s="3"/>
      <c r="C23" s="3"/>
      <c r="D23" s="3"/>
      <c r="E23" s="3"/>
      <c r="F23" s="3"/>
      <c r="G23" s="3"/>
      <c r="H23" s="3"/>
      <c r="I23" s="4"/>
      <c r="J23" s="4"/>
      <c r="K23" s="3"/>
      <c r="L23" s="3"/>
      <c r="M23" s="3"/>
      <c r="N23" s="3"/>
      <c r="O23" s="3"/>
      <c r="P23" s="3"/>
      <c r="Q23" s="3"/>
      <c r="R23" s="3"/>
      <c r="S23" s="3"/>
      <c r="T23" s="3"/>
      <c r="U23" s="400"/>
      <c r="V23" s="401"/>
      <c r="W23" s="401"/>
      <c r="X23" s="401"/>
      <c r="Y23" s="401"/>
      <c r="Z23" s="401"/>
      <c r="AA23" s="401"/>
      <c r="AB23" s="401"/>
      <c r="AC23" s="401"/>
      <c r="AD23" s="401"/>
      <c r="AE23" s="401"/>
      <c r="AF23" s="401"/>
      <c r="AG23" s="3"/>
      <c r="AH23" s="1"/>
      <c r="AI23" s="1"/>
      <c r="AJ23" s="1"/>
      <c r="AK23" s="1"/>
      <c r="AL23" s="1"/>
      <c r="AM23" s="1"/>
      <c r="AN23" s="1"/>
      <c r="AO23" s="1"/>
    </row>
    <row r="24" spans="1:41" ht="15" customHeight="1" x14ac:dyDescent="0.15">
      <c r="A24" s="3"/>
      <c r="B24" s="3"/>
      <c r="C24" s="3"/>
      <c r="D24" s="3"/>
      <c r="E24" s="3"/>
      <c r="F24" s="3"/>
      <c r="G24" s="3"/>
      <c r="H24" s="3"/>
      <c r="I24" s="4"/>
      <c r="J24" s="4"/>
      <c r="K24" s="3"/>
      <c r="L24" s="3"/>
      <c r="M24" s="3"/>
      <c r="N24" s="3"/>
      <c r="O24" s="3"/>
      <c r="P24" s="3"/>
      <c r="Q24" s="3"/>
      <c r="R24" s="3"/>
      <c r="S24" s="3"/>
      <c r="T24" s="3"/>
      <c r="U24" s="400"/>
      <c r="V24" s="401"/>
      <c r="W24" s="401"/>
      <c r="X24" s="401"/>
      <c r="Y24" s="401"/>
      <c r="Z24" s="401"/>
      <c r="AA24" s="401"/>
      <c r="AB24" s="401"/>
      <c r="AC24" s="401"/>
      <c r="AD24" s="401"/>
      <c r="AE24" s="401"/>
      <c r="AF24" s="401"/>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3"/>
      <c r="Q25" s="399" t="str">
        <f>IF(U25=0,"氏　名","")</f>
        <v>氏　名</v>
      </c>
      <c r="R25" s="399"/>
      <c r="S25" s="399"/>
      <c r="T25" s="4"/>
      <c r="U25" s="392"/>
      <c r="V25" s="402"/>
      <c r="W25" s="402"/>
      <c r="X25" s="402"/>
      <c r="Y25" s="402"/>
      <c r="Z25" s="402"/>
      <c r="AA25" s="402"/>
      <c r="AB25" s="402"/>
      <c r="AC25" s="402"/>
      <c r="AD25" s="402"/>
      <c r="AE25" s="402"/>
      <c r="AF25" s="402"/>
      <c r="AG25" s="3" t="s">
        <v>23</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3"/>
      <c r="B31" s="3"/>
      <c r="C31" s="3"/>
      <c r="D31" s="396" t="s">
        <v>24</v>
      </c>
      <c r="E31" s="396"/>
      <c r="F31" s="396"/>
      <c r="G31" s="396"/>
      <c r="H31" s="396"/>
      <c r="I31" s="3"/>
      <c r="J31" s="391"/>
      <c r="K31" s="391"/>
      <c r="L31" s="391"/>
      <c r="M31" s="391"/>
      <c r="N31" s="391"/>
      <c r="O31" s="391"/>
      <c r="P31" s="391"/>
      <c r="Q31" s="391"/>
      <c r="R31" s="391"/>
      <c r="S31" s="391"/>
      <c r="T31" s="391"/>
      <c r="U31" s="391"/>
      <c r="V31" s="391"/>
      <c r="W31" s="391"/>
      <c r="X31" s="391"/>
      <c r="Y31" s="391"/>
      <c r="Z31" s="391"/>
      <c r="AA31" s="391"/>
      <c r="AB31" s="391"/>
      <c r="AC31" s="391"/>
      <c r="AD31" s="391"/>
      <c r="AE31" s="3"/>
      <c r="AF31" s="3"/>
      <c r="AG31" s="3"/>
      <c r="AH31" s="1"/>
      <c r="AI31" s="1"/>
      <c r="AJ31" s="1"/>
      <c r="AK31" s="1"/>
      <c r="AL31" s="1"/>
      <c r="AM31" s="1"/>
      <c r="AN31" s="1"/>
      <c r="AO31" s="1"/>
    </row>
    <row r="32" spans="1:41" ht="15" customHeight="1" x14ac:dyDescent="0.15">
      <c r="A32" s="3"/>
      <c r="B32" s="3"/>
      <c r="C32" s="3"/>
      <c r="D32" s="3"/>
      <c r="E32" s="3"/>
      <c r="F32" s="3"/>
      <c r="G32" s="3"/>
      <c r="H32" s="3"/>
      <c r="I32" s="3"/>
      <c r="J32" s="391"/>
      <c r="K32" s="391"/>
      <c r="L32" s="391"/>
      <c r="M32" s="391"/>
      <c r="N32" s="391"/>
      <c r="O32" s="391"/>
      <c r="P32" s="391"/>
      <c r="Q32" s="391"/>
      <c r="R32" s="391"/>
      <c r="S32" s="391"/>
      <c r="T32" s="391"/>
      <c r="U32" s="391"/>
      <c r="V32" s="391"/>
      <c r="W32" s="391"/>
      <c r="X32" s="391"/>
      <c r="Y32" s="391"/>
      <c r="Z32" s="391"/>
      <c r="AA32" s="391"/>
      <c r="AB32" s="391"/>
      <c r="AC32" s="391"/>
      <c r="AD32" s="391"/>
      <c r="AE32" s="3"/>
      <c r="AF32" s="3"/>
      <c r="AG32" s="3"/>
      <c r="AH32" s="1"/>
      <c r="AI32" s="1"/>
      <c r="AJ32" s="1"/>
      <c r="AK32" s="1"/>
      <c r="AL32" s="1"/>
      <c r="AM32" s="1"/>
      <c r="AN32" s="1"/>
      <c r="AO32" s="1"/>
    </row>
    <row r="33" spans="1:41"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3"/>
      <c r="B34" s="3"/>
      <c r="C34" s="3"/>
      <c r="D34" s="396" t="s">
        <v>25</v>
      </c>
      <c r="E34" s="396"/>
      <c r="F34" s="396"/>
      <c r="G34" s="396"/>
      <c r="H34" s="396"/>
      <c r="I34" s="3"/>
      <c r="J34" s="391"/>
      <c r="K34" s="391"/>
      <c r="L34" s="391"/>
      <c r="M34" s="391"/>
      <c r="N34" s="391"/>
      <c r="O34" s="391"/>
      <c r="P34" s="391"/>
      <c r="Q34" s="391"/>
      <c r="R34" s="391"/>
      <c r="S34" s="391"/>
      <c r="T34" s="391"/>
      <c r="U34" s="391"/>
      <c r="V34" s="391"/>
      <c r="W34" s="391"/>
      <c r="X34" s="391"/>
      <c r="Y34" s="391"/>
      <c r="Z34" s="391"/>
      <c r="AA34" s="391"/>
      <c r="AB34" s="391"/>
      <c r="AC34" s="391"/>
      <c r="AD34" s="391"/>
      <c r="AE34" s="3"/>
      <c r="AF34" s="3"/>
      <c r="AG34" s="3"/>
      <c r="AH34" s="1"/>
      <c r="AI34" s="1"/>
      <c r="AJ34" s="1"/>
      <c r="AK34" s="1"/>
      <c r="AL34" s="1"/>
      <c r="AM34" s="1"/>
      <c r="AN34" s="1"/>
      <c r="AO34" s="1"/>
    </row>
    <row r="35" spans="1:41" ht="15" customHeight="1" x14ac:dyDescent="0.15">
      <c r="A35" s="3"/>
      <c r="B35" s="3"/>
      <c r="C35" s="3"/>
      <c r="D35" s="3"/>
      <c r="E35" s="3"/>
      <c r="F35" s="3"/>
      <c r="G35" s="3"/>
      <c r="H35" s="3"/>
      <c r="I35" s="3"/>
      <c r="J35" s="395"/>
      <c r="K35" s="395"/>
      <c r="L35" s="395"/>
      <c r="M35" s="395"/>
      <c r="N35" s="395"/>
      <c r="O35" s="395"/>
      <c r="P35" s="395"/>
      <c r="Q35" s="395"/>
      <c r="R35" s="395"/>
      <c r="S35" s="395"/>
      <c r="T35" s="395"/>
      <c r="U35" s="395"/>
      <c r="V35" s="395"/>
      <c r="W35" s="395"/>
      <c r="X35" s="395"/>
      <c r="Y35" s="395"/>
      <c r="Z35" s="395"/>
      <c r="AA35" s="395"/>
      <c r="AB35" s="395"/>
      <c r="AC35" s="395"/>
      <c r="AD35" s="395"/>
      <c r="AE35" s="3"/>
      <c r="AF35" s="3"/>
      <c r="AG35" s="3"/>
      <c r="AH35" s="1"/>
      <c r="AI35" s="1"/>
      <c r="AJ35" s="1"/>
      <c r="AK35" s="1"/>
      <c r="AL35" s="1"/>
      <c r="AM35" s="1"/>
      <c r="AN35" s="1"/>
      <c r="AO35" s="1"/>
    </row>
    <row r="36" spans="1:41" ht="1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3"/>
      <c r="D40" s="3"/>
      <c r="E40" s="3" t="str">
        <f>"上記監理業務を"&amp;TEXT($W$10,"ggge年m月d日")&amp;"に着手したので届けます。"</f>
        <v>上記監理業務を令和　年　月　日に着手したので届けます。</v>
      </c>
      <c r="F40" s="3"/>
      <c r="G40" s="3"/>
      <c r="H40" s="3"/>
      <c r="I40" s="3"/>
      <c r="J40" s="3"/>
      <c r="V40" s="3"/>
      <c r="W40" s="3"/>
      <c r="X40" s="3"/>
      <c r="Y40" s="3"/>
      <c r="Z40" s="3"/>
      <c r="AA40" s="3"/>
      <c r="AB40" s="3"/>
      <c r="AC40" s="3"/>
      <c r="AD40" s="3"/>
      <c r="AE40" s="3"/>
      <c r="AF40" s="3"/>
      <c r="AG40" s="3"/>
      <c r="AH40" s="1"/>
      <c r="AI40" s="1"/>
      <c r="AJ40" s="1"/>
      <c r="AK40" s="1"/>
      <c r="AL40" s="1"/>
      <c r="AM40" s="1"/>
      <c r="AN40" s="1"/>
      <c r="AO40" s="1"/>
    </row>
    <row r="41" spans="1:41"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customSheetViews>
    <customSheetView guid="{13F42123-AF55-44CC-A9A8-BBBCF315987F}" showPageBreaks="1" printArea="1" view="pageBreakPreview">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pageMargins left="0.9055118110236221" right="0.51181102362204722" top="0.74803149606299213" bottom="0.74803149606299213" header="0.31496062992125984" footer="0.31496062992125984"/>
      <pageSetup paperSize="9" orientation="portrait" blackAndWhite="1" r:id="rId3"/>
    </customSheetView>
  </customSheetViews>
  <mergeCells count="13">
    <mergeCell ref="A5:AG6"/>
    <mergeCell ref="W10:AG10"/>
    <mergeCell ref="Q25:S25"/>
    <mergeCell ref="U23:AF23"/>
    <mergeCell ref="U24:AF24"/>
    <mergeCell ref="Q21:S21"/>
    <mergeCell ref="U25:AF25"/>
    <mergeCell ref="J31:AD32"/>
    <mergeCell ref="B15:K15"/>
    <mergeCell ref="U21:AF22"/>
    <mergeCell ref="J34:AD35"/>
    <mergeCell ref="D31:H31"/>
    <mergeCell ref="D34:H34"/>
  </mergeCells>
  <phoneticPr fontId="1"/>
  <conditionalFormatting sqref="W10">
    <cfRule type="expression" dxfId="600" priority="1" stopIfTrue="1">
      <formula>AND(W10&gt;=43831,W10&lt;=46752,MONTH(W10)&gt;=10,DAY(W10)&gt;=10)</formula>
    </cfRule>
    <cfRule type="expression" dxfId="599" priority="2" stopIfTrue="1">
      <formula>AND(W10&gt;=43831,W10&lt;=46752,MONTH(W10)&gt;=10,DAY(W10)&lt;10)</formula>
    </cfRule>
    <cfRule type="expression" dxfId="598" priority="3" stopIfTrue="1">
      <formula>AND(W10&gt;=43831,W10&lt;=46752,MONTH(W10)&lt;10,DAY(W10)&gt;=10)</formula>
    </cfRule>
    <cfRule type="expression" dxfId="597" priority="4" stopIfTrue="1">
      <formula>AND(W10&gt;=43831,W10&lt;=46752,MONTH(W10)&lt;10,DAY(W10)&lt;10)</formula>
    </cfRule>
    <cfRule type="expression" dxfId="596" priority="5" stopIfTrue="1">
      <formula>AND(W10&gt;=43586,W10&lt;=43830,MONTH(W10)&gt;=10,DAY(W10)&gt;=10)</formula>
    </cfRule>
    <cfRule type="expression" dxfId="595" priority="6" stopIfTrue="1">
      <formula>AND(W10&gt;=43586,W10&lt;=43830,MONTH(W10)&gt;=10,DAY(W10)&lt;10)</formula>
    </cfRule>
    <cfRule type="expression" dxfId="594" priority="7" stopIfTrue="1">
      <formula>AND(W10&gt;=43586,W10&lt;=43830,MONTH(W10)&lt;10,DAY(W10)&gt;=10)</formula>
    </cfRule>
    <cfRule type="expression" dxfId="593" priority="8" stopIfTrue="1">
      <formula>AND(W10&gt;=43586,W10&lt;=43830,MONTH(W10)&lt;10,DAY(W10)&lt;10)</formula>
    </cfRule>
    <cfRule type="expression" dxfId="592" priority="9" stopIfTrue="1">
      <formula>AND(MONTH(W10)&gt;=10,DAY(W10)&gt;=10)</formula>
    </cfRule>
    <cfRule type="expression" dxfId="591" priority="10" stopIfTrue="1">
      <formula>AND(MONTH(W10)&lt;10,DAY(W10)&gt;=10)</formula>
    </cfRule>
    <cfRule type="expression" dxfId="590" priority="11" stopIfTrue="1">
      <formula>AND(MONTH(W10)&lt;10,DAY(W10)&lt;10)</formula>
    </cfRule>
    <cfRule type="expression" dxfId="589" priority="12" stopIfTrue="1">
      <formula>AND(MONTH(W10)&gt;=10,DAY(W10)&lt;10)</formula>
    </cfRule>
  </conditionalFormatting>
  <dataValidations count="6">
    <dataValidation imeMode="hiragana" allowBlank="1" showInputMessage="1" showErrorMessage="1" sqref="B15:K15 B14:N14 J34:AD34 J31:AD32" xr:uid="{00000000-0002-0000-0100-000000000000}"/>
    <dataValidation imeMode="off" allowBlank="1" showInputMessage="1" showErrorMessage="1" sqref="W10:AG10" xr:uid="{00000000-0002-0000-0100-000001000000}"/>
    <dataValidation imeMode="hiragana" allowBlank="1" showInputMessage="1" showErrorMessage="1" promptTitle="代表者役職" prompt="代表者役職" sqref="U24:AF24" xr:uid="{00000000-0002-0000-0100-000002000000}"/>
    <dataValidation imeMode="hiragana" allowBlank="1" showInputMessage="1" showErrorMessage="1" promptTitle="代表者氏名" prompt="代表者氏名" sqref="U25:AF25" xr:uid="{00000000-0002-0000-0100-000003000000}"/>
    <dataValidation imeMode="hiragana" allowBlank="1" showInputMessage="1" showErrorMessage="1" promptTitle="住所" prompt="住所" sqref="U21:AF21" xr:uid="{00000000-0002-0000-0100-000004000000}"/>
    <dataValidation imeMode="hiragana" allowBlank="1" showInputMessage="1" showErrorMessage="1" promptTitle="会社名" prompt="会社名" sqref="U23:AF23" xr:uid="{00000000-0002-0000-0100-000005000000}"/>
  </dataValidations>
  <pageMargins left="0.9055118110236221" right="0.51181102362204722" top="0.74803149606299213" bottom="0.74803149606299213" header="0.31496062992125984" footer="0.31496062992125984"/>
  <pageSetup paperSize="9" orientation="portrait" blackAndWhite="1"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DA1A-5E5F-46DA-A848-422F723B737B}">
  <sheetPr>
    <tabColor rgb="FFFFFF00"/>
  </sheetPr>
  <dimension ref="A1:AK23"/>
  <sheetViews>
    <sheetView view="pageBreakPreview" zoomScale="85" zoomScaleNormal="70" zoomScaleSheetLayoutView="85" workbookViewId="0">
      <selection activeCell="Q13" sqref="Q13"/>
    </sheetView>
  </sheetViews>
  <sheetFormatPr defaultRowHeight="20.100000000000001" customHeight="1" x14ac:dyDescent="0.15"/>
  <cols>
    <col min="1" max="1" width="1.625" style="62" customWidth="1"/>
    <col min="2" max="2" width="16.625" style="62" customWidth="1"/>
    <col min="3" max="3" width="5.25" style="62" bestFit="1" customWidth="1"/>
    <col min="4" max="34" width="3.625" style="62" customWidth="1"/>
    <col min="35" max="36" width="7.125" style="62" customWidth="1"/>
    <col min="37" max="37" width="1.625" style="62" customWidth="1"/>
    <col min="38" max="39" width="3.625" style="62" customWidth="1"/>
    <col min="40" max="16384" width="9" style="62"/>
  </cols>
  <sheetData>
    <row r="1" spans="2:36" ht="20.100000000000001" customHeight="1" thickBot="1" x14ac:dyDescent="0.2">
      <c r="B1" s="272" t="str">
        <f>IF(AB2="令和 年 月分","様式１２","")</f>
        <v/>
      </c>
    </row>
    <row r="2" spans="2:36" ht="20.100000000000001" customHeight="1" x14ac:dyDescent="0.15">
      <c r="B2" s="814" t="s">
        <v>414</v>
      </c>
      <c r="C2" s="815"/>
      <c r="D2" s="815"/>
      <c r="E2" s="63"/>
      <c r="F2" s="63"/>
      <c r="G2" s="63"/>
      <c r="H2" s="63"/>
      <c r="I2" s="63"/>
      <c r="J2" s="63"/>
      <c r="K2" s="63"/>
      <c r="L2" s="63"/>
      <c r="M2" s="63"/>
      <c r="N2" s="63"/>
      <c r="O2" s="63"/>
      <c r="P2" s="63"/>
      <c r="Q2" s="63"/>
      <c r="R2" s="63"/>
      <c r="S2" s="63"/>
      <c r="T2" s="63"/>
      <c r="U2" s="63"/>
      <c r="V2" s="63"/>
      <c r="W2" s="63"/>
      <c r="X2" s="63"/>
      <c r="Y2" s="63"/>
      <c r="Z2" s="63"/>
      <c r="AA2" s="63"/>
      <c r="AB2" s="816">
        <v>45352</v>
      </c>
      <c r="AC2" s="816"/>
      <c r="AD2" s="816"/>
      <c r="AE2" s="816"/>
      <c r="AF2" s="816"/>
      <c r="AG2" s="816"/>
      <c r="AH2" s="63"/>
      <c r="AI2" s="63"/>
      <c r="AJ2" s="64"/>
    </row>
    <row r="3" spans="2:36" ht="20.100000000000001" customHeight="1" x14ac:dyDescent="0.15">
      <c r="B3" s="352" t="s">
        <v>548</v>
      </c>
      <c r="C3" s="817"/>
      <c r="D3" s="818"/>
      <c r="E3" s="818"/>
      <c r="F3" s="818"/>
      <c r="G3" s="818"/>
      <c r="H3" s="818"/>
      <c r="I3" s="818"/>
      <c r="J3" s="818"/>
      <c r="K3" s="818"/>
      <c r="L3" s="818"/>
      <c r="M3" s="818"/>
      <c r="N3" s="818"/>
      <c r="O3" s="818"/>
      <c r="P3" s="818"/>
      <c r="Q3" s="818"/>
      <c r="R3" s="818"/>
      <c r="S3" s="818"/>
      <c r="T3" s="818"/>
      <c r="U3" s="819" t="s">
        <v>557</v>
      </c>
      <c r="V3" s="819"/>
      <c r="W3" s="819"/>
      <c r="X3" s="820">
        <v>0</v>
      </c>
      <c r="Y3" s="821"/>
      <c r="Z3" s="821"/>
      <c r="AA3" s="821"/>
      <c r="AB3" s="821"/>
      <c r="AC3" s="821"/>
      <c r="AD3" s="821"/>
      <c r="AE3" s="821"/>
      <c r="AF3" s="821"/>
      <c r="AG3" s="821"/>
      <c r="AH3" s="821"/>
      <c r="AI3" s="821"/>
      <c r="AJ3" s="822"/>
    </row>
    <row r="4" spans="2:36" ht="20.100000000000001" customHeight="1" x14ac:dyDescent="0.15">
      <c r="B4" s="353" t="s">
        <v>550</v>
      </c>
      <c r="C4" s="823"/>
      <c r="D4" s="354">
        <f>IF(AB2="令和 年 月分","",DATE(YEAR($AB$2),MONTH($AB$2),1))</f>
        <v>45352</v>
      </c>
      <c r="E4" s="355">
        <f>IF(AB2="令和 年 月分","",DATE(YEAR($AB$2),MONTH($AB$2),DAY(D4)+1))</f>
        <v>45353</v>
      </c>
      <c r="F4" s="355">
        <f>IF(AB2="令和 年 月分","",DATE(YEAR($AB$2),MONTH($AB$2),DAY(E4)+1))</f>
        <v>45354</v>
      </c>
      <c r="G4" s="355">
        <f>IF(AB2="令和 年 月分","",DATE(YEAR($AB$2),MONTH($AB$2),DAY(F4)+1))</f>
        <v>45355</v>
      </c>
      <c r="H4" s="355">
        <f>IF(AB2="令和 年 月分","",DATE(YEAR($AB$2),MONTH($AB$2),DAY(G4)+1))</f>
        <v>45356</v>
      </c>
      <c r="I4" s="355">
        <f>IF(AB2="令和 年 月分","",DATE(YEAR($AB$2),MONTH($AB$2),DAY(H4)+1))</f>
        <v>45357</v>
      </c>
      <c r="J4" s="355">
        <f>IF(AB2="令和 年 月分","",DATE(YEAR($AB$2),MONTH($AB$2),DAY(I4)+1))</f>
        <v>45358</v>
      </c>
      <c r="K4" s="355">
        <f>IF(AB2="令和 年 月分","",DATE(YEAR($AB$2),MONTH($AB$2),DAY(J4)+1))</f>
        <v>45359</v>
      </c>
      <c r="L4" s="355">
        <f>IF(AB2="令和 年 月分","",DATE(YEAR($AB$2),MONTH($AB$2),DAY(K4)+1))</f>
        <v>45360</v>
      </c>
      <c r="M4" s="355">
        <f>IF(AB2="令和 年 月分","",DATE(YEAR($AB$2),MONTH($AB$2),DAY(L4)+1))</f>
        <v>45361</v>
      </c>
      <c r="N4" s="355">
        <f>IF(AB2="令和 年 月分","",DATE(YEAR($AB$2),MONTH($AB$2),DAY(M4)+1))</f>
        <v>45362</v>
      </c>
      <c r="O4" s="355">
        <f>IF(AB2="令和 年 月分","",DATE(YEAR($AB$2),MONTH($AB$2),DAY(N4)+1))</f>
        <v>45363</v>
      </c>
      <c r="P4" s="355">
        <f>IF(AB2="令和 年 月分","",DATE(YEAR($AB$2),MONTH($AB$2),DAY(O4)+1))</f>
        <v>45364</v>
      </c>
      <c r="Q4" s="355">
        <f>IF(AB2="令和 年 月分","",DATE(YEAR($AB$2),MONTH($AB$2),DAY(P4)+1))</f>
        <v>45365</v>
      </c>
      <c r="R4" s="355">
        <f>IF(AB2="令和 年 月分","",DATE(YEAR($AB$2),MONTH($AB$2),DAY(Q4)+1))</f>
        <v>45366</v>
      </c>
      <c r="S4" s="355">
        <f>IF(AB2="令和 年 月分","",DATE(YEAR($AB$2),MONTH($AB$2),DAY(R4)+1))</f>
        <v>45367</v>
      </c>
      <c r="T4" s="355">
        <f>IF(AB2="令和 年 月分","",DATE(YEAR($AB$2),MONTH($AB$2),DAY(S4)+1))</f>
        <v>45368</v>
      </c>
      <c r="U4" s="355">
        <f>IF(AB2="令和 年 月分","",DATE(YEAR($AB$2),MONTH($AB$2),DAY(T4)+1))</f>
        <v>45369</v>
      </c>
      <c r="V4" s="355">
        <f>IF(AB2="令和 年 月分","",DATE(YEAR($AB$2),MONTH($AB$2),DAY(U4)+1))</f>
        <v>45370</v>
      </c>
      <c r="W4" s="355">
        <f>IF(AB2="令和 年 月分","",DATE(YEAR($AB$2),MONTH($AB$2),DAY(V4)+1))</f>
        <v>45371</v>
      </c>
      <c r="X4" s="355">
        <f>IF(AB2="令和 年 月分","",DATE(YEAR($AB$2),MONTH($AB$2),DAY(W4)+1))</f>
        <v>45372</v>
      </c>
      <c r="Y4" s="355">
        <f>IF(AB2="令和 年 月分","",DATE(YEAR($AB$2),MONTH($AB$2),DAY(X4)+1))</f>
        <v>45373</v>
      </c>
      <c r="Z4" s="355">
        <f>IF(AB2="令和 年 月分","",DATE(YEAR($AB$2),MONTH($AB$2),DAY(Y4)+1))</f>
        <v>45374</v>
      </c>
      <c r="AA4" s="355">
        <f>IF(AB2="令和 年 月分","",DATE(YEAR($AB$2),MONTH($AB$2),DAY(Z4)+1))</f>
        <v>45375</v>
      </c>
      <c r="AB4" s="355">
        <f>IF(AB2="令和 年 月分","",DATE(YEAR($AB$2),MONTH($AB$2),DAY(AA4)+1))</f>
        <v>45376</v>
      </c>
      <c r="AC4" s="355">
        <f>IF(AB2="令和 年 月分","",DATE(YEAR($AB$2),MONTH($AB$2),DAY(AB4)+1))</f>
        <v>45377</v>
      </c>
      <c r="AD4" s="355">
        <f>IF(AB2="令和 年 月分","",DATE(YEAR($AB$2),MONTH($AB$2),DAY(AC4)+1))</f>
        <v>45378</v>
      </c>
      <c r="AE4" s="355">
        <f>IF(AB2="令和 年 月分","",DATE(YEAR($AB$2),MONTH($AB$2),DAY(AD4)+1))</f>
        <v>45379</v>
      </c>
      <c r="AF4" s="355">
        <f>IF(AB2="令和 年 月分","",IF(DAY(DATE(YEAR($AB$2),MONTH($AB$2),DAY(AE4)+1))=1,"",DATE(YEAR($AB$2),MONTH($AB$2),DAY(AE4)+1)))</f>
        <v>45380</v>
      </c>
      <c r="AG4" s="355">
        <f>IF(AB2="令和 年 月分","",IF(MONTH($AB$2)=2,"",IF(AF4="","",DATE(YEAR($AB$2),MONTH($AB$2),DAY(AF4)+1))))</f>
        <v>45381</v>
      </c>
      <c r="AH4" s="356">
        <f>IF(AB2="令和 年 月分","",IF(MONTH($AB$2)=2,"",IF(OR(AG4="",AND(DAY(DATE(YEAR($AB$2),MONTH($AB$2),DAY(AF4)+1))=30,DAY(DATE(YEAR($AB$2),MONTH($AB$2),DAY(AF4)+2))=1)),"",DATE(YEAR($AB$2),MONTH($AB$2),DAY(AG4)+1))))</f>
        <v>45382</v>
      </c>
      <c r="AI4" s="357" t="s">
        <v>558</v>
      </c>
      <c r="AJ4" s="358" t="s">
        <v>549</v>
      </c>
    </row>
    <row r="5" spans="2:36" ht="20.100000000000001" customHeight="1" x14ac:dyDescent="0.15">
      <c r="B5" s="359" t="s">
        <v>551</v>
      </c>
      <c r="C5" s="824"/>
      <c r="D5" s="360">
        <f>D4</f>
        <v>45352</v>
      </c>
      <c r="E5" s="361">
        <f t="shared" ref="E5:AE5" si="0">E4</f>
        <v>45353</v>
      </c>
      <c r="F5" s="361">
        <f t="shared" si="0"/>
        <v>45354</v>
      </c>
      <c r="G5" s="361">
        <f t="shared" si="0"/>
        <v>45355</v>
      </c>
      <c r="H5" s="361">
        <f t="shared" si="0"/>
        <v>45356</v>
      </c>
      <c r="I5" s="361">
        <f t="shared" si="0"/>
        <v>45357</v>
      </c>
      <c r="J5" s="361">
        <f t="shared" si="0"/>
        <v>45358</v>
      </c>
      <c r="K5" s="361">
        <f t="shared" si="0"/>
        <v>45359</v>
      </c>
      <c r="L5" s="361">
        <f t="shared" si="0"/>
        <v>45360</v>
      </c>
      <c r="M5" s="361">
        <f t="shared" si="0"/>
        <v>45361</v>
      </c>
      <c r="N5" s="361">
        <f t="shared" si="0"/>
        <v>45362</v>
      </c>
      <c r="O5" s="361">
        <f t="shared" si="0"/>
        <v>45363</v>
      </c>
      <c r="P5" s="361">
        <f t="shared" si="0"/>
        <v>45364</v>
      </c>
      <c r="Q5" s="361">
        <f t="shared" si="0"/>
        <v>45365</v>
      </c>
      <c r="R5" s="361">
        <f t="shared" si="0"/>
        <v>45366</v>
      </c>
      <c r="S5" s="361">
        <f t="shared" si="0"/>
        <v>45367</v>
      </c>
      <c r="T5" s="361">
        <f t="shared" si="0"/>
        <v>45368</v>
      </c>
      <c r="U5" s="361">
        <f t="shared" si="0"/>
        <v>45369</v>
      </c>
      <c r="V5" s="361">
        <f t="shared" si="0"/>
        <v>45370</v>
      </c>
      <c r="W5" s="361">
        <f t="shared" si="0"/>
        <v>45371</v>
      </c>
      <c r="X5" s="361">
        <f t="shared" si="0"/>
        <v>45372</v>
      </c>
      <c r="Y5" s="361">
        <f t="shared" si="0"/>
        <v>45373</v>
      </c>
      <c r="Z5" s="361">
        <f t="shared" si="0"/>
        <v>45374</v>
      </c>
      <c r="AA5" s="361">
        <f t="shared" si="0"/>
        <v>45375</v>
      </c>
      <c r="AB5" s="361">
        <f t="shared" si="0"/>
        <v>45376</v>
      </c>
      <c r="AC5" s="361">
        <f t="shared" si="0"/>
        <v>45377</v>
      </c>
      <c r="AD5" s="361">
        <f t="shared" si="0"/>
        <v>45378</v>
      </c>
      <c r="AE5" s="361">
        <f t="shared" si="0"/>
        <v>45379</v>
      </c>
      <c r="AF5" s="361">
        <f>IF(AF4="","",AF4)</f>
        <v>45380</v>
      </c>
      <c r="AG5" s="361">
        <f t="shared" ref="AG5:AH5" si="1">IF(AG4="","",AG4)</f>
        <v>45381</v>
      </c>
      <c r="AH5" s="362">
        <f t="shared" si="1"/>
        <v>45382</v>
      </c>
      <c r="AI5" s="357" t="s">
        <v>552</v>
      </c>
      <c r="AJ5" s="358" t="s">
        <v>552</v>
      </c>
    </row>
    <row r="6" spans="2:36" ht="20.100000000000001" customHeight="1" x14ac:dyDescent="0.15">
      <c r="B6" s="363" t="s">
        <v>178</v>
      </c>
      <c r="C6" s="378" t="s">
        <v>292</v>
      </c>
      <c r="D6" s="364"/>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6"/>
      <c r="AI6" s="367"/>
      <c r="AJ6" s="368"/>
    </row>
    <row r="7" spans="2:36" ht="20.100000000000001" customHeight="1" x14ac:dyDescent="0.15">
      <c r="B7" s="369" t="s">
        <v>559</v>
      </c>
      <c r="C7" s="379" t="s">
        <v>293</v>
      </c>
      <c r="D7" s="370"/>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2"/>
      <c r="AI7" s="373"/>
      <c r="AJ7" s="374"/>
    </row>
    <row r="8" spans="2:36" ht="20.100000000000001" customHeight="1" x14ac:dyDescent="0.15">
      <c r="B8" s="363" t="s">
        <v>560</v>
      </c>
      <c r="C8" s="378" t="s">
        <v>292</v>
      </c>
      <c r="D8" s="364"/>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6"/>
      <c r="AI8" s="367"/>
      <c r="AJ8" s="368"/>
    </row>
    <row r="9" spans="2:36" ht="20.100000000000001" customHeight="1" x14ac:dyDescent="0.15">
      <c r="B9" s="369"/>
      <c r="C9" s="379" t="s">
        <v>293</v>
      </c>
      <c r="D9" s="370"/>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2"/>
      <c r="AI9" s="373"/>
      <c r="AJ9" s="374"/>
    </row>
    <row r="10" spans="2:36" ht="20.100000000000001" customHeight="1" x14ac:dyDescent="0.15">
      <c r="B10" s="363" t="s">
        <v>561</v>
      </c>
      <c r="C10" s="378" t="s">
        <v>292</v>
      </c>
      <c r="D10" s="364"/>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6"/>
      <c r="AI10" s="367"/>
      <c r="AJ10" s="368"/>
    </row>
    <row r="11" spans="2:36" ht="20.100000000000001" customHeight="1" x14ac:dyDescent="0.15">
      <c r="B11" s="369"/>
      <c r="C11" s="379" t="s">
        <v>293</v>
      </c>
      <c r="D11" s="370"/>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2"/>
      <c r="AI11" s="373"/>
      <c r="AJ11" s="374"/>
    </row>
    <row r="12" spans="2:36" ht="20.100000000000001" customHeight="1" x14ac:dyDescent="0.15">
      <c r="B12" s="363" t="s">
        <v>562</v>
      </c>
      <c r="C12" s="378" t="s">
        <v>292</v>
      </c>
      <c r="D12" s="364"/>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6"/>
      <c r="AI12" s="367"/>
      <c r="AJ12" s="368"/>
    </row>
    <row r="13" spans="2:36" ht="20.100000000000001" customHeight="1" x14ac:dyDescent="0.15">
      <c r="B13" s="369"/>
      <c r="C13" s="379" t="s">
        <v>293</v>
      </c>
      <c r="D13" s="370"/>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2"/>
      <c r="AI13" s="373"/>
      <c r="AJ13" s="374"/>
    </row>
    <row r="14" spans="2:36" ht="20.100000000000001" customHeight="1" x14ac:dyDescent="0.15">
      <c r="B14" s="375"/>
      <c r="C14" s="378" t="s">
        <v>292</v>
      </c>
      <c r="D14" s="364"/>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6"/>
      <c r="AI14" s="367"/>
      <c r="AJ14" s="368"/>
    </row>
    <row r="15" spans="2:36" ht="20.100000000000001" customHeight="1" x14ac:dyDescent="0.15">
      <c r="B15" s="376"/>
      <c r="C15" s="379" t="s">
        <v>293</v>
      </c>
      <c r="D15" s="370"/>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2"/>
      <c r="AI15" s="373"/>
      <c r="AJ15" s="374"/>
    </row>
    <row r="16" spans="2:36" ht="20.100000000000001" customHeight="1" x14ac:dyDescent="0.15">
      <c r="B16" s="375"/>
      <c r="C16" s="378" t="s">
        <v>292</v>
      </c>
      <c r="D16" s="364"/>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6"/>
      <c r="AI16" s="367"/>
      <c r="AJ16" s="368"/>
    </row>
    <row r="17" spans="1:37" ht="20.100000000000001" customHeight="1" x14ac:dyDescent="0.15">
      <c r="B17" s="376"/>
      <c r="C17" s="380" t="s">
        <v>293</v>
      </c>
      <c r="D17" s="370"/>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2"/>
      <c r="AI17" s="68"/>
      <c r="AJ17" s="66"/>
    </row>
    <row r="18" spans="1:37" ht="20.100000000000001" customHeight="1" x14ac:dyDescent="0.15">
      <c r="B18" s="804" t="s">
        <v>553</v>
      </c>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367"/>
      <c r="AJ18" s="368"/>
    </row>
    <row r="19" spans="1:37" ht="20.100000000000001" customHeight="1" x14ac:dyDescent="0.15">
      <c r="B19" s="807" t="s">
        <v>554</v>
      </c>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9"/>
      <c r="AI19" s="373"/>
      <c r="AJ19" s="374"/>
    </row>
    <row r="20" spans="1:37" ht="120" customHeight="1" thickBot="1" x14ac:dyDescent="0.2">
      <c r="A20" s="72"/>
      <c r="B20" s="810" t="s">
        <v>563</v>
      </c>
      <c r="C20" s="811"/>
      <c r="D20" s="377"/>
      <c r="E20" s="377"/>
      <c r="F20" s="377" t="s">
        <v>555</v>
      </c>
      <c r="G20" s="377"/>
      <c r="H20" s="377"/>
      <c r="I20" s="377"/>
      <c r="J20" s="377"/>
      <c r="K20" s="377"/>
      <c r="L20" s="377"/>
      <c r="M20" s="377" t="s">
        <v>555</v>
      </c>
      <c r="N20" s="377"/>
      <c r="O20" s="377"/>
      <c r="P20" s="377"/>
      <c r="Q20" s="377"/>
      <c r="R20" s="377"/>
      <c r="S20" s="377"/>
      <c r="T20" s="377" t="s">
        <v>555</v>
      </c>
      <c r="U20" s="377"/>
      <c r="V20" s="377"/>
      <c r="W20" s="377"/>
      <c r="X20" s="377"/>
      <c r="Y20" s="377"/>
      <c r="Z20" s="377"/>
      <c r="AA20" s="377" t="s">
        <v>556</v>
      </c>
      <c r="AB20" s="377"/>
      <c r="AC20" s="377"/>
      <c r="AD20" s="377"/>
      <c r="AE20" s="377" t="s">
        <v>564</v>
      </c>
      <c r="AF20" s="377"/>
      <c r="AG20" s="377"/>
      <c r="AH20" s="377"/>
      <c r="AI20" s="812"/>
      <c r="AJ20" s="813"/>
    </row>
    <row r="21" spans="1:37" ht="20.100000000000001" customHeight="1" x14ac:dyDescent="0.15">
      <c r="AI21" s="350"/>
      <c r="AJ21" s="350"/>
    </row>
    <row r="22" spans="1:37" ht="20.100000000000001" customHeight="1" x14ac:dyDescent="0.15">
      <c r="B22" s="351" t="s">
        <v>565</v>
      </c>
      <c r="AI22" s="350"/>
      <c r="AJ22" s="350"/>
      <c r="AK22" s="348"/>
    </row>
    <row r="23" spans="1:37" ht="20.100000000000001" customHeight="1" x14ac:dyDescent="0.15">
      <c r="B23" s="351" t="s">
        <v>566</v>
      </c>
      <c r="AI23" s="351"/>
      <c r="AJ23" s="351"/>
    </row>
  </sheetData>
  <customSheetViews>
    <customSheetView guid="{13F42123-AF55-44CC-A9A8-BBBCF315987F}" scale="85" showPageBreaks="1" printArea="1" view="pageBreakPreview">
      <selection activeCell="Q13" sqref="Q13"/>
      <pageMargins left="0.39370078740157483" right="0.39370078740157483" top="0.98425196850393704" bottom="0.59055118110236227" header="0.59055118110236227" footer="0.39370078740157483"/>
      <printOptions horizontalCentered="1"/>
      <pageSetup paperSize="9" scale="90" firstPageNumber="0" orientation="landscape" r:id="rId1"/>
      <headerFooter alignWithMargins="0"/>
    </customSheetView>
    <customSheetView guid="{001DCE84-332C-421D-A468-8B2458000A74}" scale="85" showPageBreaks="1" printArea="1" view="pageBreakPreview">
      <selection activeCell="Q13" sqref="Q13"/>
      <pageMargins left="0.39370078740157483" right="0.39370078740157483" top="0.98425196850393704" bottom="0.59055118110236227" header="0.59055118110236227" footer="0.39370078740157483"/>
      <printOptions horizontalCentered="1"/>
      <pageSetup paperSize="9" scale="90" firstPageNumber="0" orientation="landscape" r:id="rId2"/>
      <headerFooter alignWithMargins="0"/>
    </customSheetView>
    <customSheetView guid="{DB6034AB-B9A5-4098-8138-2412AF3DB915}" scale="85" showPageBreaks="1" printArea="1" view="pageBreakPreview">
      <selection activeCell="Q13" sqref="Q13"/>
      <pageMargins left="0.39370078740157483" right="0.39370078740157483" top="0.98425196850393704" bottom="0.59055118110236227" header="0.59055118110236227" footer="0.39370078740157483"/>
      <printOptions horizontalCentered="1"/>
      <pageSetup paperSize="9" scale="90" firstPageNumber="0" orientation="landscape" r:id="rId3"/>
      <headerFooter alignWithMargins="0"/>
    </customSheetView>
  </customSheetViews>
  <mergeCells count="10">
    <mergeCell ref="B18:AH18"/>
    <mergeCell ref="B19:AH19"/>
    <mergeCell ref="B20:C20"/>
    <mergeCell ref="AI20:AJ20"/>
    <mergeCell ref="B2:D2"/>
    <mergeCell ref="AB2:AG2"/>
    <mergeCell ref="C3:T3"/>
    <mergeCell ref="U3:W3"/>
    <mergeCell ref="X3:AJ3"/>
    <mergeCell ref="C4:C5"/>
  </mergeCells>
  <phoneticPr fontId="74"/>
  <conditionalFormatting sqref="AB2">
    <cfRule type="expression" dxfId="167" priority="1" stopIfTrue="1">
      <formula>AND(AB2&gt;=43831,AB2&lt;=46752,MONTH(AB2)&gt;=10,DAY(AB2)&gt;=10)</formula>
    </cfRule>
    <cfRule type="expression" dxfId="166" priority="2" stopIfTrue="1">
      <formula>AND(AB2&gt;=43831,AB2&lt;=46752,MONTH(AB2)&gt;=10,DAY(AB2)&lt;10)</formula>
    </cfRule>
    <cfRule type="expression" dxfId="165" priority="3" stopIfTrue="1">
      <formula>AND(AB2&gt;=43831,AB2&lt;=46752,MONTH(AB2)&lt;10,DAY(AB2)&gt;=10)</formula>
    </cfRule>
    <cfRule type="expression" dxfId="164" priority="4" stopIfTrue="1">
      <formula>AND(AB2&gt;=43831,AB2&lt;=46752,MONTH(AB2)&lt;10,DAY(AB2)&lt;10)</formula>
    </cfRule>
    <cfRule type="expression" dxfId="163" priority="5" stopIfTrue="1">
      <formula>AND(AB2&gt;=43586,AB2&lt;=43830,MONTH(AB2)&gt;=10,DAY(AB2)&gt;=10)</formula>
    </cfRule>
    <cfRule type="expression" dxfId="162" priority="6" stopIfTrue="1">
      <formula>AND(AB2&gt;=43586,AB2&lt;=43830,MONTH(AB2)&gt;=10,DAY(AB2)&lt;10)</formula>
    </cfRule>
    <cfRule type="expression" dxfId="161" priority="7" stopIfTrue="1">
      <formula>AND(AB2&gt;=43586,AB2&lt;=43830,MONTH(AB2)&lt;10,DAY(AB2)&gt;=10)</formula>
    </cfRule>
    <cfRule type="expression" dxfId="160" priority="8" stopIfTrue="1">
      <formula>AND(AB2&gt;=43586,AB2&lt;=43830,MONTH(AB2)&lt;10,DAY(AB2)&lt;10)</formula>
    </cfRule>
    <cfRule type="expression" dxfId="159" priority="9" stopIfTrue="1">
      <formula>AND(MONTH(AB2)&gt;=10,DAY(AB2)&gt;=10)</formula>
    </cfRule>
    <cfRule type="expression" dxfId="158" priority="10" stopIfTrue="1">
      <formula>AND(MONTH(AB2)&lt;10,DAY(AB2)&gt;=10)</formula>
    </cfRule>
    <cfRule type="expression" dxfId="157" priority="11" stopIfTrue="1">
      <formula>AND(MONTH(AB2)&lt;10,DAY(AB2)&lt;10)</formula>
    </cfRule>
    <cfRule type="expression" dxfId="156" priority="12" stopIfTrue="1">
      <formula>AND(MONTH(AB2)&gt;=10,DAY(AB2)&lt;10)</formula>
    </cfRule>
  </conditionalFormatting>
  <dataValidations count="4">
    <dataValidation type="list" allowBlank="1" sqref="D7:AH7 D9:AH9 D11:AH11 D13:AH13 D15:AH15 D17:AH17" xr:uid="{315BDAEC-012D-4278-B0D9-DB1201D6C815}">
      <formula1>"●"</formula1>
    </dataValidation>
    <dataValidation type="list" allowBlank="1" sqref="D6:AH6 D8:AH8 D10:AH10 D12:AH12 D14:AH14 D16:AH16" xr:uid="{D27AA41B-7E06-470A-87AF-49292917DBAB}">
      <formula1>"○"</formula1>
    </dataValidation>
    <dataValidation imeMode="off" allowBlank="1" showInputMessage="1" showErrorMessage="1" prompt="年月日を○○○○/○/1で入力" sqref="AB2:AG2" xr:uid="{E3972E4A-CFE9-49CB-A632-63A807C51AC2}"/>
    <dataValidation imeMode="hiragana" allowBlank="1" showInputMessage="1" showErrorMessage="1" sqref="C6:C17 B18:B19 D20:AI20" xr:uid="{87557CEC-4C09-40CE-98AA-9A2AE3C3C44F}"/>
  </dataValidations>
  <printOptions horizontalCentered="1"/>
  <pageMargins left="0.39370078740157483" right="0.39370078740157483" top="0.98425196850393704" bottom="0.59055118110236227" header="0.59055118110236227" footer="0.39370078740157483"/>
  <pageSetup paperSize="9" scale="90" firstPageNumber="0" orientation="landscape"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AO219"/>
  <sheetViews>
    <sheetView view="pageBreakPreview" zoomScaleNormal="100" zoomScaleSheetLayoutView="100" workbookViewId="0">
      <selection activeCell="A38" sqref="A38:D38"/>
    </sheetView>
  </sheetViews>
  <sheetFormatPr defaultRowHeight="13.5" x14ac:dyDescent="0.15"/>
  <cols>
    <col min="1" max="95" width="2.625" customWidth="1"/>
  </cols>
  <sheetData>
    <row r="1" spans="1:41" ht="15" customHeight="1" x14ac:dyDescent="0.15">
      <c r="A1" s="248" t="str">
        <f>IF(W10="令和  年  月  日","様式１３","")</f>
        <v>様式１３</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397" t="s">
        <v>231</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c r="AO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398" t="s">
        <v>510</v>
      </c>
      <c r="X10" s="398"/>
      <c r="Y10" s="398"/>
      <c r="Z10" s="398"/>
      <c r="AA10" s="398"/>
      <c r="AB10" s="398"/>
      <c r="AC10" s="398"/>
      <c r="AD10" s="398"/>
      <c r="AE10" s="398"/>
      <c r="AF10" s="398"/>
      <c r="AG10" s="398"/>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248" t="str">
        <f>IF(B14=0,"　（　発　注　者　）","")</f>
        <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434</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405" t="str">
        <f>様式1!$B$15</f>
        <v>院長　○○○○</v>
      </c>
      <c r="C15" s="405"/>
      <c r="D15" s="405"/>
      <c r="E15" s="405"/>
      <c r="F15" s="405"/>
      <c r="G15" s="405"/>
      <c r="H15" s="405"/>
      <c r="I15" s="405"/>
      <c r="J15" s="405"/>
      <c r="K15" s="405"/>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281">
        <f>様式1!$U$23</f>
        <v>0</v>
      </c>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419" t="s">
        <v>178</v>
      </c>
      <c r="Q18" s="419"/>
      <c r="R18" s="419"/>
      <c r="S18" s="419"/>
      <c r="T18" s="419"/>
      <c r="U18" s="3"/>
      <c r="V18" s="3"/>
      <c r="W18" s="3"/>
      <c r="X18" s="405">
        <f>'様式3-1'!$Q$40</f>
        <v>0</v>
      </c>
      <c r="Y18" s="405"/>
      <c r="Z18" s="405"/>
      <c r="AA18" s="405"/>
      <c r="AB18" s="405"/>
      <c r="AC18" s="405"/>
      <c r="AD18" s="405"/>
      <c r="AE18" s="3"/>
      <c r="AF18" s="3" t="s">
        <v>181</v>
      </c>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3"/>
      <c r="J21" s="3"/>
      <c r="K21" s="3"/>
      <c r="L21" s="3"/>
      <c r="M21" s="3"/>
      <c r="N21" s="3"/>
      <c r="O21" s="3"/>
      <c r="P21" s="419" t="s">
        <v>179</v>
      </c>
      <c r="Q21" s="419"/>
      <c r="R21" s="419"/>
      <c r="S21" s="419"/>
      <c r="T21" s="419"/>
      <c r="U21" s="419" t="s">
        <v>157</v>
      </c>
      <c r="V21" s="419"/>
      <c r="W21" s="825"/>
      <c r="X21" s="405">
        <f>'様式4-1'!$F$41</f>
        <v>0</v>
      </c>
      <c r="Y21" s="405"/>
      <c r="Z21" s="405"/>
      <c r="AA21" s="405"/>
      <c r="AB21" s="405"/>
      <c r="AC21" s="405"/>
      <c r="AD21" s="405"/>
      <c r="AE21" s="3"/>
      <c r="AF21" s="3" t="s">
        <v>181</v>
      </c>
      <c r="AG21" s="3"/>
      <c r="AH21" s="1"/>
      <c r="AI21" s="1"/>
      <c r="AJ21" s="1"/>
      <c r="AK21" s="1"/>
      <c r="AL21" s="1"/>
      <c r="AM21" s="1"/>
      <c r="AN21" s="1"/>
      <c r="AO21" s="1"/>
    </row>
    <row r="22" spans="1:41" ht="1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
      <c r="AI22" s="1"/>
      <c r="AJ22" s="1"/>
      <c r="AK22" s="1"/>
      <c r="AL22" s="1"/>
      <c r="AM22" s="1"/>
      <c r="AN22" s="1"/>
      <c r="AO22" s="1"/>
    </row>
    <row r="23" spans="1:41" ht="15" customHeight="1" x14ac:dyDescent="0.15">
      <c r="A23" s="3"/>
      <c r="B23" s="3"/>
      <c r="C23" s="3"/>
      <c r="D23" s="3"/>
      <c r="E23" s="3"/>
      <c r="F23" s="3"/>
      <c r="G23" s="3"/>
      <c r="H23" s="3"/>
      <c r="I23" s="3"/>
      <c r="J23" s="3"/>
      <c r="K23" s="3"/>
      <c r="L23" s="3"/>
      <c r="M23" s="3"/>
      <c r="N23" s="3"/>
      <c r="O23" s="3"/>
      <c r="P23" s="419" t="s">
        <v>180</v>
      </c>
      <c r="Q23" s="419"/>
      <c r="R23" s="419"/>
      <c r="S23" s="419"/>
      <c r="T23" s="419"/>
      <c r="U23" s="419" t="s">
        <v>158</v>
      </c>
      <c r="V23" s="419"/>
      <c r="W23" s="825"/>
      <c r="X23" s="405">
        <f>'様式4-1'!$F$43</f>
        <v>0</v>
      </c>
      <c r="Y23" s="405"/>
      <c r="Z23" s="405"/>
      <c r="AA23" s="405"/>
      <c r="AB23" s="405"/>
      <c r="AC23" s="405"/>
      <c r="AD23" s="405"/>
      <c r="AE23" s="3"/>
      <c r="AF23" s="3" t="s">
        <v>181</v>
      </c>
      <c r="AG23" s="3"/>
      <c r="AH23" s="1"/>
      <c r="AI23" s="1"/>
      <c r="AJ23" s="1"/>
      <c r="AK23" s="1"/>
      <c r="AL23" s="1"/>
      <c r="AM23" s="1"/>
      <c r="AN23" s="1"/>
      <c r="AO23" s="1"/>
    </row>
    <row r="24" spans="1:4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419" t="s">
        <v>180</v>
      </c>
      <c r="Q25" s="419"/>
      <c r="R25" s="419"/>
      <c r="S25" s="419"/>
      <c r="T25" s="419"/>
      <c r="U25" s="419" t="s">
        <v>159</v>
      </c>
      <c r="V25" s="419"/>
      <c r="W25" s="825"/>
      <c r="X25" s="405">
        <f>'様式4-1'!$F$45</f>
        <v>0</v>
      </c>
      <c r="Y25" s="405"/>
      <c r="Z25" s="405"/>
      <c r="AA25" s="405"/>
      <c r="AB25" s="405"/>
      <c r="AC25" s="405"/>
      <c r="AD25" s="405"/>
      <c r="AE25" s="3"/>
      <c r="AF25" s="3" t="s">
        <v>181</v>
      </c>
      <c r="AG25" s="3"/>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1"/>
      <c r="B29" s="3"/>
      <c r="C29" s="3" t="s">
        <v>212</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t="s">
        <v>213</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
      <c r="AI31" s="1"/>
      <c r="AJ31" s="1"/>
      <c r="AK31" s="1"/>
      <c r="AL31" s="1"/>
      <c r="AM31" s="1"/>
      <c r="AN31" s="1"/>
      <c r="AO31" s="1"/>
    </row>
    <row r="32" spans="1:4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419" t="s">
        <v>182</v>
      </c>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1"/>
      <c r="AI33" s="1"/>
      <c r="AJ33" s="1"/>
      <c r="AK33" s="1"/>
      <c r="AL33" s="1"/>
      <c r="AM33" s="1"/>
      <c r="AN33" s="1"/>
      <c r="AO33" s="1"/>
    </row>
    <row r="34" spans="1:41" ht="15" customHeight="1" x14ac:dyDescent="0.15">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
      <c r="AI34" s="1"/>
      <c r="AJ34" s="1"/>
      <c r="AK34" s="1"/>
      <c r="AL34" s="1"/>
      <c r="AM34" s="1"/>
      <c r="AN34" s="1"/>
      <c r="AO34" s="1"/>
    </row>
    <row r="35" spans="1:41" ht="1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1"/>
      <c r="B36" s="319" t="s">
        <v>439</v>
      </c>
      <c r="C36" s="3"/>
      <c r="D36" s="396" t="s">
        <v>445</v>
      </c>
      <c r="E36" s="396"/>
      <c r="F36" s="396"/>
      <c r="G36" s="396"/>
      <c r="H36" s="396"/>
      <c r="I36" s="396"/>
      <c r="J36" s="309"/>
      <c r="K36" s="802" t="e">
        <f>#REF!</f>
        <v>#REF!</v>
      </c>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1"/>
      <c r="AI36" s="1"/>
      <c r="AJ36" s="1"/>
      <c r="AK36" s="1"/>
      <c r="AL36" s="1"/>
      <c r="AM36" s="1"/>
      <c r="AN36" s="1"/>
      <c r="AO36" s="1"/>
    </row>
    <row r="37" spans="1:41" ht="15" customHeight="1" x14ac:dyDescent="0.15">
      <c r="A37" s="1"/>
      <c r="B37" s="3"/>
      <c r="C37" s="3"/>
      <c r="D37" s="3"/>
      <c r="E37" s="3"/>
      <c r="F37" s="3"/>
      <c r="G37" s="3"/>
      <c r="H37" s="3"/>
      <c r="I37" s="3"/>
      <c r="J37" s="3"/>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1"/>
      <c r="AI37" s="1"/>
      <c r="AJ37" s="1"/>
      <c r="AK37" s="1"/>
      <c r="AL37" s="1"/>
      <c r="AM37" s="1"/>
      <c r="AN37" s="1"/>
      <c r="AO37" s="1"/>
    </row>
    <row r="38" spans="1:41" ht="15" customHeight="1" x14ac:dyDescent="0.15">
      <c r="A38" s="1"/>
      <c r="B38" s="3"/>
      <c r="C38" s="3"/>
      <c r="D38" s="3"/>
      <c r="E38" s="3"/>
      <c r="F38" s="3"/>
      <c r="G38" s="3"/>
      <c r="H38" s="3"/>
      <c r="I38" s="3"/>
      <c r="J38" s="3"/>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1"/>
      <c r="AI38" s="1"/>
      <c r="AJ38" s="1"/>
      <c r="AK38" s="1"/>
      <c r="AL38" s="1"/>
      <c r="AM38" s="1"/>
      <c r="AN38" s="1"/>
      <c r="AO38" s="1"/>
    </row>
    <row r="39" spans="1:41" ht="15" customHeight="1" x14ac:dyDescent="0.15">
      <c r="A39" s="1"/>
      <c r="B39" s="319" t="s">
        <v>440</v>
      </c>
      <c r="C39" s="3"/>
      <c r="D39" s="396" t="s">
        <v>438</v>
      </c>
      <c r="E39" s="396"/>
      <c r="F39" s="396"/>
      <c r="G39" s="396"/>
      <c r="H39" s="396"/>
      <c r="I39" s="396"/>
      <c r="J39" s="249"/>
      <c r="K39" s="398" t="s">
        <v>507</v>
      </c>
      <c r="L39" s="398"/>
      <c r="M39" s="398"/>
      <c r="N39" s="398"/>
      <c r="O39" s="398"/>
      <c r="P39" s="398"/>
      <c r="Q39" s="398"/>
      <c r="R39" s="398"/>
      <c r="S39" s="398"/>
      <c r="T39" s="398"/>
      <c r="U39" s="398"/>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1"/>
      <c r="B40" s="319"/>
      <c r="C40" s="3"/>
      <c r="D40" s="120"/>
      <c r="E40" s="120"/>
      <c r="F40" s="120"/>
      <c r="G40" s="120"/>
      <c r="H40" s="120"/>
      <c r="I40" s="120"/>
      <c r="J40" s="249"/>
      <c r="K40" s="249"/>
      <c r="L40" s="249"/>
      <c r="M40" s="249"/>
      <c r="N40" s="249"/>
      <c r="O40" s="249"/>
      <c r="P40" s="249"/>
      <c r="Q40" s="249"/>
      <c r="R40" s="249"/>
      <c r="S40" s="249"/>
      <c r="T40" s="249"/>
      <c r="U40" s="249"/>
      <c r="V40" s="3"/>
      <c r="W40" s="3"/>
      <c r="X40" s="3"/>
      <c r="Y40" s="3"/>
      <c r="Z40" s="3"/>
      <c r="AA40" s="3"/>
      <c r="AB40" s="3"/>
      <c r="AC40" s="3"/>
      <c r="AD40" s="3"/>
      <c r="AE40" s="3"/>
      <c r="AF40" s="3"/>
      <c r="AG40" s="3"/>
      <c r="AH40" s="1"/>
      <c r="AI40" s="1"/>
      <c r="AJ40" s="1"/>
      <c r="AK40" s="1"/>
      <c r="AL40" s="1"/>
      <c r="AM40" s="1"/>
      <c r="AN40" s="1"/>
      <c r="AO40" s="1"/>
    </row>
    <row r="41" spans="1:41" ht="15" customHeight="1" x14ac:dyDescent="0.15">
      <c r="A41" s="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1"/>
      <c r="B42" s="319" t="s">
        <v>442</v>
      </c>
      <c r="C42" s="3"/>
      <c r="D42" s="396" t="s">
        <v>441</v>
      </c>
      <c r="E42" s="396"/>
      <c r="F42" s="396"/>
      <c r="G42" s="396"/>
      <c r="H42" s="396"/>
      <c r="I42" s="396"/>
      <c r="J42" s="3"/>
      <c r="K42" s="3" t="s">
        <v>183</v>
      </c>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1"/>
      <c r="B43" s="319"/>
      <c r="C43" s="3"/>
      <c r="D43" s="120"/>
      <c r="E43" s="120"/>
      <c r="F43" s="120"/>
      <c r="G43" s="120"/>
      <c r="H43" s="120"/>
      <c r="I43" s="120"/>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x14ac:dyDescent="0.15">
      <c r="A44" s="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1"/>
      <c r="B45" s="319" t="s">
        <v>443</v>
      </c>
      <c r="C45" s="3"/>
      <c r="D45" s="396" t="s">
        <v>444</v>
      </c>
      <c r="E45" s="396"/>
      <c r="F45" s="396"/>
      <c r="G45" s="396"/>
      <c r="H45" s="396"/>
      <c r="I45" s="396"/>
      <c r="J45" s="3"/>
      <c r="K45" s="3" t="s">
        <v>183</v>
      </c>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customSheetViews>
    <customSheetView guid="{13F42123-AF55-44CC-A9A8-BBBCF315987F}"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3"/>
    </customSheetView>
  </customSheetViews>
  <mergeCells count="21">
    <mergeCell ref="D45:I45"/>
    <mergeCell ref="D42:I42"/>
    <mergeCell ref="D36:I36"/>
    <mergeCell ref="D39:I39"/>
    <mergeCell ref="K39:U39"/>
    <mergeCell ref="K36:AG37"/>
    <mergeCell ref="A5:AG6"/>
    <mergeCell ref="P21:T21"/>
    <mergeCell ref="X18:AD18"/>
    <mergeCell ref="P18:T18"/>
    <mergeCell ref="W10:AG10"/>
    <mergeCell ref="A33:AG33"/>
    <mergeCell ref="U23:W23"/>
    <mergeCell ref="U25:W25"/>
    <mergeCell ref="B15:K15"/>
    <mergeCell ref="U21:W21"/>
    <mergeCell ref="X23:AD23"/>
    <mergeCell ref="X25:AD25"/>
    <mergeCell ref="P23:T23"/>
    <mergeCell ref="P25:T25"/>
    <mergeCell ref="X21:AD21"/>
  </mergeCells>
  <phoneticPr fontId="1"/>
  <conditionalFormatting sqref="K39:K40">
    <cfRule type="expression" dxfId="155" priority="1" stopIfTrue="1">
      <formula>AND(K39&gt;=43831,K39&lt;=46752,MONTH(K39)&gt;=10,DAY(K39)&gt;=10)</formula>
    </cfRule>
    <cfRule type="expression" dxfId="154" priority="2" stopIfTrue="1">
      <formula>AND(K39&gt;=43831,K39&lt;=46752,MONTH(K39)&gt;=10,DAY(K39)&lt;10)</formula>
    </cfRule>
    <cfRule type="expression" dxfId="153" priority="3" stopIfTrue="1">
      <formula>AND(K39&gt;=43831,K39&lt;=46752,MONTH(K39)&lt;10,DAY(K39)&gt;=10)</formula>
    </cfRule>
    <cfRule type="expression" dxfId="152" priority="4" stopIfTrue="1">
      <formula>AND(K39&gt;=43831,K39&lt;=46752,MONTH(K39)&lt;10,DAY(K39)&lt;10)</formula>
    </cfRule>
    <cfRule type="expression" dxfId="151" priority="5" stopIfTrue="1">
      <formula>AND(K39&gt;=43586,K39&lt;=43830,MONTH(K39)&gt;=10,DAY(K39)&gt;=10)</formula>
    </cfRule>
    <cfRule type="expression" dxfId="150" priority="6" stopIfTrue="1">
      <formula>AND(K39&gt;=43586,K39&lt;=43830,MONTH(K39)&gt;=10,DAY(K39)&lt;10)</formula>
    </cfRule>
    <cfRule type="expression" dxfId="149" priority="7" stopIfTrue="1">
      <formula>AND(K39&gt;=43586,K39&lt;=43830,MONTH(K39)&lt;10,DAY(K39)&gt;=10)</formula>
    </cfRule>
    <cfRule type="expression" dxfId="148" priority="8" stopIfTrue="1">
      <formula>AND(K39&gt;=43586,K39&lt;=43830,MONTH(K39)&lt;10,DAY(K39)&lt;10)</formula>
    </cfRule>
    <cfRule type="expression" dxfId="147" priority="9" stopIfTrue="1">
      <formula>AND(MONTH(K39)&gt;=10,DAY(K39)&gt;=10)</formula>
    </cfRule>
    <cfRule type="expression" dxfId="146" priority="10" stopIfTrue="1">
      <formula>AND(MONTH(K39)&lt;10,DAY(K39)&gt;=10)</formula>
    </cfRule>
    <cfRule type="expression" dxfId="145" priority="11" stopIfTrue="1">
      <formula>AND(MONTH(K39)&lt;10,DAY(K39)&lt;10)</formula>
    </cfRule>
    <cfRule type="expression" dxfId="144" priority="12" stopIfTrue="1">
      <formula>AND(MONTH(K39)&gt;=10,DAY(K39)&lt;10)</formula>
    </cfRule>
  </conditionalFormatting>
  <conditionalFormatting sqref="W10">
    <cfRule type="expression" dxfId="143" priority="25" stopIfTrue="1">
      <formula>AND(W10&gt;=43831,W10&lt;=46752,MONTH(W10)&gt;=10,DAY(W10)&gt;=10)</formula>
    </cfRule>
    <cfRule type="expression" dxfId="142" priority="26" stopIfTrue="1">
      <formula>AND(W10&gt;=43831,W10&lt;=46752,MONTH(W10)&gt;=10,DAY(W10)&lt;10)</formula>
    </cfRule>
    <cfRule type="expression" dxfId="141" priority="27" stopIfTrue="1">
      <formula>AND(W10&gt;=43831,W10&lt;=46752,MONTH(W10)&lt;10,DAY(W10)&gt;=10)</formula>
    </cfRule>
    <cfRule type="expression" dxfId="140" priority="28" stopIfTrue="1">
      <formula>AND(W10&gt;=43831,W10&lt;=46752,MONTH(W10)&lt;10,DAY(W10)&lt;10)</formula>
    </cfRule>
    <cfRule type="expression" dxfId="139" priority="29" stopIfTrue="1">
      <formula>AND(W10&gt;=43586,W10&lt;=43830,MONTH(W10)&gt;=10,DAY(W10)&gt;=10)</formula>
    </cfRule>
    <cfRule type="expression" dxfId="138" priority="30" stopIfTrue="1">
      <formula>AND(W10&gt;=43586,W10&lt;=43830,MONTH(W10)&gt;=10,DAY(W10)&lt;10)</formula>
    </cfRule>
    <cfRule type="expression" dxfId="137" priority="31" stopIfTrue="1">
      <formula>AND(W10&gt;=43586,W10&lt;=43830,MONTH(W10)&lt;10,DAY(W10)&gt;=10)</formula>
    </cfRule>
    <cfRule type="expression" dxfId="136" priority="32" stopIfTrue="1">
      <formula>AND(W10&gt;=43586,W10&lt;=43830,MONTH(W10)&lt;10,DAY(W10)&lt;10)</formula>
    </cfRule>
    <cfRule type="expression" dxfId="135" priority="33" stopIfTrue="1">
      <formula>AND(MONTH(W10)&gt;=10,DAY(W10)&gt;=10)</formula>
    </cfRule>
    <cfRule type="expression" dxfId="134" priority="34" stopIfTrue="1">
      <formula>AND(MONTH(W10)&lt;10,DAY(W10)&gt;=10)</formula>
    </cfRule>
    <cfRule type="expression" dxfId="133" priority="35" stopIfTrue="1">
      <formula>AND(MONTH(W10)&lt;10,DAY(W10)&lt;10)</formula>
    </cfRule>
    <cfRule type="expression" dxfId="132" priority="36" stopIfTrue="1">
      <formula>AND(MONTH(W10)&gt;=10,DAY(W10)&lt;10)</formula>
    </cfRule>
  </conditionalFormatting>
  <dataValidations count="1">
    <dataValidation imeMode="off" allowBlank="1" showInputMessage="1" showErrorMessage="1" sqref="W10:AG10 J39:K40" xr:uid="{00000000-0002-0000-1400-000000000000}"/>
  </dataValidations>
  <pageMargins left="0.9055118110236221" right="0.51181102362204722" top="0.74803149606299213" bottom="0.74803149606299213" header="0.31496062992125984" footer="0.31496062992125984"/>
  <pageSetup paperSize="9" orientation="portrait" blackAndWhite="1"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O220"/>
  <sheetViews>
    <sheetView view="pageBreakPreview" topLeftCell="A28" zoomScaleNormal="100" zoomScaleSheetLayoutView="100" workbookViewId="0">
      <selection activeCell="A38" sqref="A38:D38"/>
    </sheetView>
  </sheetViews>
  <sheetFormatPr defaultRowHeight="13.5" x14ac:dyDescent="0.15"/>
  <cols>
    <col min="1" max="94" width="2.625" customWidth="1"/>
  </cols>
  <sheetData>
    <row r="1" spans="1:41" ht="15" customHeight="1" x14ac:dyDescent="0.15">
      <c r="A1" s="248" t="str">
        <f>IF(W10="令和  年  月  日","様式１４","")</f>
        <v>様式１４</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row>
    <row r="5" spans="1:41" ht="15" customHeight="1" x14ac:dyDescent="0.15">
      <c r="A5" s="397" t="s">
        <v>184</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398" t="s">
        <v>507</v>
      </c>
      <c r="X10" s="398"/>
      <c r="Y10" s="398"/>
      <c r="Z10" s="398"/>
      <c r="AA10" s="398"/>
      <c r="AB10" s="398"/>
      <c r="AC10" s="398"/>
      <c r="AD10" s="398"/>
      <c r="AE10" s="398"/>
      <c r="AF10" s="398"/>
      <c r="AG10" s="398"/>
      <c r="AH10" s="1"/>
      <c r="AI10" s="1"/>
      <c r="AJ10" s="1"/>
      <c r="AK10" s="1"/>
      <c r="AL10" s="1"/>
      <c r="AM10" s="1"/>
      <c r="AN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row>
    <row r="12" spans="1:41" ht="15" customHeight="1" x14ac:dyDescent="0.15">
      <c r="A12" s="248" t="str">
        <f>IF(B14=0,"　（　発　注　者　）","")</f>
        <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435</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405" t="str">
        <f>様式1!$B$15</f>
        <v>院長　○○○○</v>
      </c>
      <c r="C15" s="405"/>
      <c r="D15" s="405"/>
      <c r="E15" s="405"/>
      <c r="F15" s="405"/>
      <c r="G15" s="405"/>
      <c r="H15" s="405"/>
      <c r="I15" s="405"/>
      <c r="J15" s="405"/>
      <c r="K15" s="405"/>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row>
    <row r="17" spans="1:41" ht="15" customHeight="1" x14ac:dyDescent="0.15">
      <c r="A17" s="3"/>
      <c r="B17" s="3"/>
      <c r="C17" s="3"/>
      <c r="D17" s="3"/>
      <c r="E17" s="3"/>
      <c r="F17" s="3"/>
      <c r="G17" s="3"/>
      <c r="H17" s="3"/>
      <c r="I17" s="3"/>
      <c r="J17" s="3"/>
      <c r="K17" s="3"/>
      <c r="L17" s="3"/>
      <c r="M17" s="3"/>
      <c r="N17" s="3"/>
      <c r="O17" s="3"/>
      <c r="P17" s="3"/>
      <c r="Q17" s="3"/>
      <c r="R17" s="3"/>
      <c r="S17" s="3"/>
      <c r="T17" s="3"/>
      <c r="U17" s="3" t="s">
        <v>21</v>
      </c>
      <c r="V17" s="3"/>
      <c r="W17" s="3"/>
      <c r="X17" s="3"/>
      <c r="Y17" s="3"/>
      <c r="Z17" s="3"/>
      <c r="AA17" s="3"/>
      <c r="AB17" s="3"/>
      <c r="AC17" s="3"/>
      <c r="AD17" s="3"/>
      <c r="AE17" s="3"/>
      <c r="AF17" s="3"/>
      <c r="AG17" s="3"/>
      <c r="AH17" s="1"/>
      <c r="AI17" s="1"/>
      <c r="AJ17" s="1"/>
      <c r="AK17" s="1"/>
      <c r="AL17" s="1"/>
      <c r="AM17" s="1"/>
      <c r="AN17" s="1"/>
    </row>
    <row r="18" spans="1:41" ht="15" customHeight="1" x14ac:dyDescent="0.15">
      <c r="A18" s="3"/>
      <c r="B18" s="3"/>
      <c r="C18" s="3"/>
      <c r="D18" s="3"/>
      <c r="E18" s="3"/>
      <c r="F18" s="3"/>
      <c r="G18" s="3"/>
      <c r="H18" s="3"/>
      <c r="I18" s="4"/>
      <c r="J18" s="4"/>
      <c r="K18" s="3"/>
      <c r="L18" s="3"/>
      <c r="M18" s="3"/>
      <c r="N18" s="3"/>
      <c r="O18" s="4"/>
      <c r="P18" s="3"/>
      <c r="Q18" s="399" t="str">
        <f>IF(U18=0,"住　所","")</f>
        <v>住　所</v>
      </c>
      <c r="R18" s="399"/>
      <c r="S18" s="399"/>
      <c r="T18" s="4"/>
      <c r="U18" s="403">
        <f>様式1!$U$21</f>
        <v>0</v>
      </c>
      <c r="V18" s="404"/>
      <c r="W18" s="404"/>
      <c r="X18" s="404"/>
      <c r="Y18" s="404"/>
      <c r="Z18" s="404"/>
      <c r="AA18" s="404"/>
      <c r="AB18" s="404"/>
      <c r="AC18" s="404"/>
      <c r="AD18" s="404"/>
      <c r="AE18" s="404"/>
      <c r="AF18" s="404"/>
      <c r="AG18" s="3"/>
      <c r="AH18" s="1"/>
      <c r="AI18" s="1"/>
      <c r="AJ18" s="1"/>
      <c r="AK18" s="1"/>
      <c r="AL18" s="1"/>
      <c r="AM18" s="1"/>
      <c r="AN18" s="1"/>
      <c r="AO18" s="1"/>
    </row>
    <row r="19" spans="1:41" ht="15" customHeight="1" x14ac:dyDescent="0.15">
      <c r="A19" s="3"/>
      <c r="B19" s="3"/>
      <c r="C19" s="3"/>
      <c r="D19" s="3"/>
      <c r="E19" s="3"/>
      <c r="F19" s="3"/>
      <c r="G19" s="3"/>
      <c r="H19" s="3"/>
      <c r="I19" s="4"/>
      <c r="J19" s="4"/>
      <c r="K19" s="3"/>
      <c r="L19" s="3"/>
      <c r="M19" s="3"/>
      <c r="N19" s="3"/>
      <c r="O19" s="3"/>
      <c r="P19" s="3"/>
      <c r="Q19" s="3"/>
      <c r="R19" s="3"/>
      <c r="S19" s="3"/>
      <c r="T19" s="3"/>
      <c r="U19" s="394"/>
      <c r="V19" s="394"/>
      <c r="W19" s="394"/>
      <c r="X19" s="394"/>
      <c r="Y19" s="394"/>
      <c r="Z19" s="394"/>
      <c r="AA19" s="394"/>
      <c r="AB19" s="394"/>
      <c r="AC19" s="394"/>
      <c r="AD19" s="394"/>
      <c r="AE19" s="394"/>
      <c r="AF19" s="394"/>
      <c r="AG19" s="3"/>
      <c r="AH19" s="1"/>
      <c r="AI19" s="1"/>
      <c r="AJ19" s="1"/>
      <c r="AK19" s="1"/>
      <c r="AL19" s="1"/>
      <c r="AM19" s="1"/>
      <c r="AN19" s="1"/>
      <c r="AO19" s="1"/>
    </row>
    <row r="20" spans="1:41" ht="15" customHeight="1" x14ac:dyDescent="0.15">
      <c r="A20" s="3"/>
      <c r="B20" s="3"/>
      <c r="C20" s="3"/>
      <c r="D20" s="3"/>
      <c r="E20" s="3"/>
      <c r="F20" s="3"/>
      <c r="G20" s="3"/>
      <c r="H20" s="3"/>
      <c r="I20" s="4"/>
      <c r="J20" s="4"/>
      <c r="K20" s="3"/>
      <c r="L20" s="3"/>
      <c r="M20" s="3"/>
      <c r="N20" s="3"/>
      <c r="O20" s="3"/>
      <c r="P20" s="3"/>
      <c r="Q20" s="3"/>
      <c r="R20" s="3"/>
      <c r="S20" s="3"/>
      <c r="T20" s="3"/>
      <c r="U20" s="406">
        <f>様式1!$U$23</f>
        <v>0</v>
      </c>
      <c r="V20" s="407"/>
      <c r="W20" s="407"/>
      <c r="X20" s="407"/>
      <c r="Y20" s="407"/>
      <c r="Z20" s="407"/>
      <c r="AA20" s="407"/>
      <c r="AB20" s="407"/>
      <c r="AC20" s="407"/>
      <c r="AD20" s="407"/>
      <c r="AE20" s="407"/>
      <c r="AF20" s="407"/>
      <c r="AG20" s="3"/>
      <c r="AH20" s="1"/>
      <c r="AI20" s="1"/>
      <c r="AJ20" s="1"/>
      <c r="AK20" s="1"/>
      <c r="AL20" s="1"/>
      <c r="AM20" s="1"/>
      <c r="AN20" s="1"/>
      <c r="AO20" s="1"/>
    </row>
    <row r="21" spans="1:41" ht="15" customHeight="1" x14ac:dyDescent="0.15">
      <c r="A21" s="3"/>
      <c r="B21" s="3"/>
      <c r="C21" s="3"/>
      <c r="D21" s="3"/>
      <c r="E21" s="3"/>
      <c r="F21" s="3"/>
      <c r="G21" s="3"/>
      <c r="H21" s="3"/>
      <c r="I21" s="4"/>
      <c r="J21" s="4"/>
      <c r="K21" s="3"/>
      <c r="L21" s="3"/>
      <c r="M21" s="3"/>
      <c r="N21" s="3"/>
      <c r="O21" s="3"/>
      <c r="P21" s="3"/>
      <c r="Q21" s="3"/>
      <c r="R21" s="3"/>
      <c r="S21" s="3"/>
      <c r="T21" s="3"/>
      <c r="U21" s="406">
        <f>様式1!$U$24</f>
        <v>0</v>
      </c>
      <c r="V21" s="407"/>
      <c r="W21" s="407"/>
      <c r="X21" s="407"/>
      <c r="Y21" s="407"/>
      <c r="Z21" s="407"/>
      <c r="AA21" s="407"/>
      <c r="AB21" s="407"/>
      <c r="AC21" s="407"/>
      <c r="AD21" s="407"/>
      <c r="AE21" s="407"/>
      <c r="AF21" s="407"/>
      <c r="AG21" s="3"/>
      <c r="AH21" s="1"/>
      <c r="AI21" s="1"/>
      <c r="AJ21" s="1"/>
      <c r="AK21" s="1"/>
      <c r="AL21" s="1"/>
      <c r="AM21" s="1"/>
      <c r="AN21" s="1"/>
      <c r="AO21" s="1"/>
    </row>
    <row r="22" spans="1:41" ht="15" customHeight="1" x14ac:dyDescent="0.15">
      <c r="A22" s="3"/>
      <c r="B22" s="3"/>
      <c r="C22" s="3"/>
      <c r="D22" s="3"/>
      <c r="E22" s="3"/>
      <c r="F22" s="3"/>
      <c r="G22" s="3"/>
      <c r="H22" s="3"/>
      <c r="I22" s="3"/>
      <c r="J22" s="3"/>
      <c r="K22" s="3"/>
      <c r="L22" s="3"/>
      <c r="M22" s="3"/>
      <c r="N22" s="3"/>
      <c r="O22" s="3"/>
      <c r="P22" s="3"/>
      <c r="Q22" s="399" t="str">
        <f>IF(U22=0,"氏　名","")</f>
        <v>氏　名</v>
      </c>
      <c r="R22" s="399"/>
      <c r="S22" s="399"/>
      <c r="T22" s="4"/>
      <c r="U22" s="405">
        <f>様式1!$U$25</f>
        <v>0</v>
      </c>
      <c r="V22" s="408"/>
      <c r="W22" s="408"/>
      <c r="X22" s="408"/>
      <c r="Y22" s="408"/>
      <c r="Z22" s="408"/>
      <c r="AA22" s="408"/>
      <c r="AB22" s="408"/>
      <c r="AC22" s="408"/>
      <c r="AD22" s="408"/>
      <c r="AE22" s="408"/>
      <c r="AF22" s="408"/>
      <c r="AG22" s="3" t="s">
        <v>23</v>
      </c>
      <c r="AH22" s="1"/>
      <c r="AI22" s="1"/>
      <c r="AJ22" s="1"/>
      <c r="AK22" s="1"/>
      <c r="AL22" s="1"/>
      <c r="AM22" s="1"/>
      <c r="AN22" s="1"/>
      <c r="AO22" s="1"/>
    </row>
    <row r="23" spans="1:41"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
      <c r="AI23" s="1"/>
      <c r="AJ23" s="1"/>
      <c r="AK23" s="1"/>
      <c r="AL23" s="1"/>
      <c r="AM23" s="1"/>
      <c r="AN23" s="1"/>
    </row>
    <row r="24" spans="1:4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row>
    <row r="25" spans="1:41"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
      <c r="AI25" s="1"/>
      <c r="AJ25" s="1"/>
      <c r="AK25" s="1"/>
      <c r="AL25" s="1"/>
      <c r="AM25" s="1"/>
      <c r="AN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row>
    <row r="27" spans="1:41" ht="15" customHeight="1" x14ac:dyDescent="0.15">
      <c r="A27" s="3"/>
      <c r="B27" s="391" t="str">
        <f>"　下記の工事監理業務は"&amp;TEXT($W$10,"ggge年m月d日")&amp;"をもって完了しましたので、お届けいたします。"</f>
        <v>　下記の工事監理業務は令和  年  月  日をもって完了しましたので、お届けいたします。</v>
      </c>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
      <c r="AG27" s="3"/>
      <c r="AH27" s="3"/>
      <c r="AI27" s="1"/>
      <c r="AJ27" s="1"/>
      <c r="AK27" s="1"/>
      <c r="AL27" s="1"/>
      <c r="AM27" s="1"/>
      <c r="AN27" s="1"/>
    </row>
    <row r="28" spans="1:41" ht="15" customHeight="1" x14ac:dyDescent="0.15">
      <c r="A28" s="3"/>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
      <c r="AG28" s="3"/>
      <c r="AH28" s="1"/>
      <c r="AI28" s="1"/>
      <c r="AJ28" s="1"/>
      <c r="AK28" s="1"/>
      <c r="AL28" s="1"/>
      <c r="AM28" s="1"/>
      <c r="AN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row>
    <row r="30" spans="1:41"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row>
    <row r="31" spans="1:41" ht="15" customHeight="1" x14ac:dyDescent="0.15">
      <c r="A31" s="419" t="s">
        <v>182</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1"/>
      <c r="AI31" s="1"/>
      <c r="AJ31" s="1"/>
      <c r="AK31" s="1"/>
      <c r="AL31" s="1"/>
      <c r="AM31" s="1"/>
      <c r="AN31" s="1"/>
    </row>
    <row r="32" spans="1:41" ht="15" customHeight="1" x14ac:dyDescent="0.15">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
      <c r="AI32" s="1"/>
      <c r="AJ32" s="1"/>
      <c r="AK32" s="1"/>
      <c r="AL32" s="1"/>
      <c r="AM32" s="1"/>
      <c r="AN32" s="1"/>
    </row>
    <row r="33" spans="1:40"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row>
    <row r="34" spans="1:40" ht="15" customHeight="1" x14ac:dyDescent="0.15">
      <c r="A34" s="1"/>
      <c r="B34" s="826" t="s">
        <v>236</v>
      </c>
      <c r="C34" s="826"/>
      <c r="D34" s="396" t="s">
        <v>24</v>
      </c>
      <c r="E34" s="396"/>
      <c r="F34" s="396"/>
      <c r="G34" s="396"/>
      <c r="H34" s="396"/>
      <c r="I34" s="282"/>
      <c r="J34" s="410">
        <f>様式1!$J$31</f>
        <v>0</v>
      </c>
      <c r="K34" s="410"/>
      <c r="L34" s="410"/>
      <c r="M34" s="410"/>
      <c r="N34" s="410"/>
      <c r="O34" s="410"/>
      <c r="P34" s="410"/>
      <c r="Q34" s="410"/>
      <c r="R34" s="410"/>
      <c r="S34" s="410"/>
      <c r="T34" s="410"/>
      <c r="U34" s="410"/>
      <c r="V34" s="410"/>
      <c r="W34" s="410"/>
      <c r="X34" s="410"/>
      <c r="Y34" s="410"/>
      <c r="Z34" s="410"/>
      <c r="AA34" s="410"/>
      <c r="AB34" s="410"/>
      <c r="AC34" s="410"/>
      <c r="AD34" s="410"/>
      <c r="AE34" s="3"/>
      <c r="AF34" s="3"/>
      <c r="AG34" s="3"/>
      <c r="AH34" s="1"/>
      <c r="AI34" s="1"/>
      <c r="AJ34" s="1"/>
      <c r="AK34" s="1"/>
      <c r="AL34" s="1"/>
      <c r="AM34" s="1"/>
      <c r="AN34" s="1"/>
    </row>
    <row r="35" spans="1:40" ht="15" customHeight="1" x14ac:dyDescent="0.15">
      <c r="A35" s="1"/>
      <c r="B35" s="3"/>
      <c r="C35" s="3"/>
      <c r="D35" s="3"/>
      <c r="E35" s="3"/>
      <c r="F35" s="3"/>
      <c r="G35" s="3"/>
      <c r="H35" s="3"/>
      <c r="I35" s="282"/>
      <c r="J35" s="410"/>
      <c r="K35" s="410"/>
      <c r="L35" s="410"/>
      <c r="M35" s="410"/>
      <c r="N35" s="410"/>
      <c r="O35" s="410"/>
      <c r="P35" s="410"/>
      <c r="Q35" s="410"/>
      <c r="R35" s="410"/>
      <c r="S35" s="410"/>
      <c r="T35" s="410"/>
      <c r="U35" s="410"/>
      <c r="V35" s="410"/>
      <c r="W35" s="410"/>
      <c r="X35" s="410"/>
      <c r="Y35" s="410"/>
      <c r="Z35" s="410"/>
      <c r="AA35" s="410"/>
      <c r="AB35" s="410"/>
      <c r="AC35" s="410"/>
      <c r="AD35" s="410"/>
      <c r="AE35" s="3"/>
      <c r="AF35" s="3"/>
      <c r="AG35" s="3"/>
      <c r="AH35" s="1"/>
      <c r="AI35" s="1"/>
      <c r="AJ35" s="1"/>
      <c r="AK35" s="1"/>
      <c r="AL35" s="1"/>
      <c r="AM35" s="1"/>
      <c r="AN35" s="1"/>
    </row>
    <row r="36" spans="1:40" ht="15" customHeight="1" x14ac:dyDescent="0.1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row>
    <row r="37" spans="1:40" ht="15" customHeight="1" x14ac:dyDescent="0.15">
      <c r="A37" s="3"/>
      <c r="B37" s="826" t="s">
        <v>453</v>
      </c>
      <c r="C37" s="826"/>
      <c r="D37" s="396" t="s">
        <v>454</v>
      </c>
      <c r="E37" s="396"/>
      <c r="F37" s="396"/>
      <c r="G37" s="396"/>
      <c r="H37" s="396"/>
      <c r="I37" s="321"/>
      <c r="J37" s="829">
        <f>'様式8-2'!$D$6</f>
        <v>0</v>
      </c>
      <c r="K37" s="829"/>
      <c r="L37" s="829"/>
      <c r="M37" s="829"/>
      <c r="N37" s="829"/>
      <c r="O37" s="829"/>
      <c r="P37" s="829"/>
      <c r="Q37" s="829"/>
      <c r="R37" s="829"/>
      <c r="S37" s="829"/>
      <c r="T37" s="131" t="s">
        <v>185</v>
      </c>
      <c r="U37" s="3"/>
      <c r="V37" s="3"/>
      <c r="W37" s="3"/>
      <c r="X37" s="3"/>
      <c r="Y37" s="3"/>
      <c r="Z37" s="3"/>
      <c r="AA37" s="3"/>
      <c r="AB37" s="3"/>
      <c r="AC37" s="3"/>
      <c r="AD37" s="3"/>
      <c r="AE37" s="3"/>
      <c r="AF37" s="3"/>
      <c r="AG37" s="3"/>
      <c r="AH37" s="1"/>
      <c r="AI37" s="1"/>
      <c r="AJ37" s="1"/>
      <c r="AK37" s="1"/>
      <c r="AL37" s="1"/>
      <c r="AM37" s="1"/>
      <c r="AN37" s="1"/>
    </row>
    <row r="38" spans="1:40" ht="6"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row>
    <row r="39" spans="1:40" ht="15" customHeight="1" x14ac:dyDescent="0.15">
      <c r="A39" s="3"/>
      <c r="B39" s="3"/>
      <c r="C39" s="3"/>
      <c r="D39" s="3"/>
      <c r="E39" s="3"/>
      <c r="F39" s="3"/>
      <c r="G39" s="3"/>
      <c r="H39" s="3"/>
      <c r="I39" s="3" t="s">
        <v>214</v>
      </c>
      <c r="J39" s="3"/>
      <c r="K39" s="3"/>
      <c r="L39" s="3"/>
      <c r="M39" s="3"/>
      <c r="N39" s="3"/>
      <c r="O39" s="3"/>
      <c r="P39" s="3"/>
      <c r="Q39" s="3"/>
      <c r="R39" s="3"/>
      <c r="S39" s="3"/>
      <c r="T39" s="3"/>
      <c r="U39" s="3"/>
      <c r="V39" s="3"/>
      <c r="W39" s="310"/>
      <c r="X39" s="828">
        <f>IF(J37="","",J37-ROUNDUP(J37/1.1,0))</f>
        <v>0</v>
      </c>
      <c r="Y39" s="828"/>
      <c r="Z39" s="828"/>
      <c r="AA39" s="828"/>
      <c r="AB39" s="828"/>
      <c r="AC39" s="828"/>
      <c r="AD39" s="828"/>
      <c r="AE39" s="828"/>
      <c r="AF39" s="3" t="s">
        <v>186</v>
      </c>
      <c r="AG39" s="3"/>
      <c r="AH39" s="1"/>
      <c r="AI39" s="1"/>
      <c r="AJ39" s="1"/>
      <c r="AK39" s="1"/>
      <c r="AL39" s="1"/>
      <c r="AM39" s="1"/>
      <c r="AN39" s="1"/>
    </row>
    <row r="40" spans="1:40" ht="15" customHeight="1" x14ac:dyDescent="0.15">
      <c r="A40" s="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row>
    <row r="41" spans="1:40" ht="15" customHeight="1" x14ac:dyDescent="0.15">
      <c r="A41" s="3"/>
      <c r="B41" s="826" t="s">
        <v>247</v>
      </c>
      <c r="C41" s="826"/>
      <c r="D41" s="396" t="s">
        <v>455</v>
      </c>
      <c r="E41" s="396"/>
      <c r="F41" s="396"/>
      <c r="G41" s="396"/>
      <c r="H41" s="396"/>
      <c r="I41" s="249"/>
      <c r="J41" s="398" t="s">
        <v>515</v>
      </c>
      <c r="K41" s="398"/>
      <c r="L41" s="398"/>
      <c r="M41" s="398"/>
      <c r="N41" s="398"/>
      <c r="O41" s="398"/>
      <c r="P41" s="398"/>
      <c r="Q41" s="398"/>
      <c r="R41" s="398"/>
      <c r="S41" s="398"/>
      <c r="T41" s="398"/>
      <c r="U41" s="249"/>
      <c r="V41" s="249"/>
      <c r="W41" s="3"/>
      <c r="X41" s="3"/>
      <c r="Y41" s="3"/>
      <c r="Z41" s="3"/>
      <c r="AA41" s="3"/>
      <c r="AB41" s="3"/>
      <c r="AC41" s="3"/>
      <c r="AD41" s="3"/>
      <c r="AE41" s="3"/>
      <c r="AF41" s="3"/>
      <c r="AG41" s="3"/>
      <c r="AH41" s="1"/>
      <c r="AI41" s="1"/>
      <c r="AJ41" s="1"/>
      <c r="AK41" s="1"/>
      <c r="AL41" s="1"/>
      <c r="AM41" s="1"/>
      <c r="AN41" s="1"/>
    </row>
    <row r="42" spans="1:40" ht="15" customHeight="1" x14ac:dyDescent="0.15">
      <c r="A42" s="1"/>
      <c r="B42" s="3"/>
      <c r="C42" s="3"/>
      <c r="D42" s="3"/>
      <c r="E42" s="3"/>
      <c r="F42" s="3"/>
      <c r="G42" s="3"/>
      <c r="H42" s="119"/>
      <c r="I42" s="119"/>
      <c r="J42" s="119"/>
      <c r="K42" s="119"/>
      <c r="L42" s="3"/>
      <c r="M42" s="119"/>
      <c r="N42" s="119"/>
      <c r="O42" s="3"/>
      <c r="P42" s="119"/>
      <c r="Q42" s="119"/>
      <c r="R42" s="3"/>
      <c r="S42" s="3"/>
      <c r="T42" s="3"/>
      <c r="U42" s="3"/>
      <c r="V42" s="3"/>
      <c r="W42" s="3"/>
      <c r="X42" s="3"/>
      <c r="Y42" s="3"/>
      <c r="Z42" s="3"/>
      <c r="AA42" s="3"/>
      <c r="AB42" s="3"/>
      <c r="AC42" s="3"/>
      <c r="AD42" s="3"/>
      <c r="AE42" s="3"/>
      <c r="AF42" s="3"/>
      <c r="AG42" s="3"/>
      <c r="AH42" s="1"/>
      <c r="AI42" s="1"/>
      <c r="AJ42" s="1"/>
      <c r="AK42" s="1"/>
      <c r="AL42" s="1"/>
      <c r="AM42" s="1"/>
      <c r="AN42" s="1"/>
    </row>
    <row r="43" spans="1:40" ht="15" customHeight="1" x14ac:dyDescent="0.15">
      <c r="A43" s="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row>
    <row r="44" spans="1:40" ht="15" customHeight="1" x14ac:dyDescent="0.15">
      <c r="A44" s="3"/>
      <c r="B44" s="826" t="s">
        <v>249</v>
      </c>
      <c r="C44" s="826"/>
      <c r="D44" s="396" t="s">
        <v>456</v>
      </c>
      <c r="E44" s="396"/>
      <c r="F44" s="396"/>
      <c r="G44" s="396"/>
      <c r="H44" s="396"/>
      <c r="I44" s="119"/>
      <c r="J44" s="827"/>
      <c r="K44" s="827"/>
      <c r="L44" s="3"/>
      <c r="M44" s="827"/>
      <c r="N44" s="827"/>
      <c r="O44" s="3"/>
      <c r="P44" s="827"/>
      <c r="Q44" s="827"/>
      <c r="R44" s="3"/>
      <c r="S44" s="419"/>
      <c r="T44" s="419"/>
      <c r="U44" s="419"/>
      <c r="V44" s="419"/>
      <c r="W44" s="827"/>
      <c r="X44" s="827"/>
      <c r="Y44" s="3"/>
      <c r="Z44" s="827"/>
      <c r="AA44" s="827"/>
      <c r="AB44" s="3"/>
      <c r="AC44" s="827"/>
      <c r="AD44" s="827"/>
      <c r="AE44" s="3"/>
      <c r="AF44" s="3"/>
      <c r="AG44" s="3"/>
      <c r="AH44" s="1"/>
      <c r="AI44" s="1"/>
      <c r="AJ44" s="1"/>
      <c r="AK44" s="1"/>
      <c r="AL44" s="1"/>
      <c r="AM44" s="1"/>
      <c r="AN44" s="1"/>
    </row>
    <row r="45" spans="1:40" ht="15" customHeight="1" x14ac:dyDescent="0.15">
      <c r="A45" s="3"/>
      <c r="B45" s="3"/>
      <c r="C45" s="3"/>
      <c r="D45" s="3"/>
      <c r="E45" s="3"/>
      <c r="F45" s="398" t="s">
        <v>507</v>
      </c>
      <c r="G45" s="398"/>
      <c r="H45" s="398"/>
      <c r="I45" s="398"/>
      <c r="J45" s="398"/>
      <c r="K45" s="398"/>
      <c r="L45" s="398"/>
      <c r="M45" s="398"/>
      <c r="N45" s="398"/>
      <c r="O45" s="398"/>
      <c r="P45" s="398"/>
      <c r="Q45" s="419" t="s">
        <v>187</v>
      </c>
      <c r="R45" s="419"/>
      <c r="S45" s="398" t="s">
        <v>507</v>
      </c>
      <c r="T45" s="398"/>
      <c r="U45" s="398"/>
      <c r="V45" s="398"/>
      <c r="W45" s="398"/>
      <c r="X45" s="398"/>
      <c r="Y45" s="398"/>
      <c r="Z45" s="398"/>
      <c r="AA45" s="398"/>
      <c r="AB45" s="398"/>
      <c r="AC45" s="398"/>
      <c r="AD45" s="3" t="s">
        <v>370</v>
      </c>
      <c r="AE45" s="3"/>
      <c r="AF45" s="119"/>
      <c r="AG45" s="3"/>
      <c r="AH45" s="1"/>
      <c r="AI45" s="1"/>
      <c r="AJ45" s="1"/>
      <c r="AK45" s="1"/>
      <c r="AL45" s="1"/>
      <c r="AM45" s="1"/>
      <c r="AN45" s="1"/>
    </row>
    <row r="46" spans="1:40" ht="15" customHeight="1" x14ac:dyDescent="0.15">
      <c r="A46" s="3"/>
      <c r="B46" s="3"/>
      <c r="C46" s="3"/>
      <c r="D46" s="3"/>
      <c r="E46" s="132" t="s">
        <v>372</v>
      </c>
      <c r="F46" s="398" t="s">
        <v>507</v>
      </c>
      <c r="G46" s="398"/>
      <c r="H46" s="398"/>
      <c r="I46" s="398"/>
      <c r="J46" s="398"/>
      <c r="K46" s="398"/>
      <c r="L46" s="398"/>
      <c r="M46" s="398"/>
      <c r="N46" s="398"/>
      <c r="O46" s="398"/>
      <c r="P46" s="398"/>
      <c r="Q46" s="419" t="s">
        <v>187</v>
      </c>
      <c r="R46" s="419"/>
      <c r="S46" s="398" t="s">
        <v>516</v>
      </c>
      <c r="T46" s="398"/>
      <c r="U46" s="398"/>
      <c r="V46" s="398"/>
      <c r="W46" s="398"/>
      <c r="X46" s="398"/>
      <c r="Y46" s="398"/>
      <c r="Z46" s="398"/>
      <c r="AA46" s="398"/>
      <c r="AB46" s="398"/>
      <c r="AC46" s="398"/>
      <c r="AD46" s="3" t="s">
        <v>371</v>
      </c>
      <c r="AE46" s="3"/>
      <c r="AF46" s="3"/>
      <c r="AG46" s="3"/>
      <c r="AH46" s="1"/>
      <c r="AI46" s="1"/>
      <c r="AJ46" s="1"/>
      <c r="AK46" s="1"/>
      <c r="AL46" s="1"/>
      <c r="AM46" s="1"/>
      <c r="AN46" s="1"/>
    </row>
    <row r="47" spans="1:40"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row>
    <row r="48" spans="1:40"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row>
    <row r="49" spans="1:40"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row>
    <row r="50" spans="1:40"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row>
    <row r="51" spans="1:40"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row>
    <row r="52" spans="1:40"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row>
    <row r="53" spans="1:40"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row>
    <row r="54" spans="1:40"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row>
    <row r="55" spans="1:40"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row>
    <row r="56" spans="1:40"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1"/>
      <c r="AI56" s="1"/>
      <c r="AJ56" s="1"/>
      <c r="AK56" s="1"/>
      <c r="AL56" s="1"/>
      <c r="AM56" s="1"/>
      <c r="AN56" s="1"/>
    </row>
    <row r="57" spans="1:40"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row>
    <row r="58" spans="1:40"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
      <c r="AI58" s="1"/>
      <c r="AJ58" s="1"/>
      <c r="AK58" s="1"/>
      <c r="AL58" s="1"/>
      <c r="AM58" s="1"/>
      <c r="AN58" s="1"/>
    </row>
    <row r="59" spans="1:40"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ustomHeight="1" x14ac:dyDescent="0.15"/>
    <row r="96" spans="1:40"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sheetData>
  <customSheetViews>
    <customSheetView guid="{13F42123-AF55-44CC-A9A8-BBBCF315987F}" showPageBreaks="1" printArea="1" view="pageBreakPreview" topLeftCell="A28">
      <selection activeCell="A38" sqref="A38:D38"/>
      <pageMargins left="0.9055118110236221" right="0.51181102362204722" top="0.74803149606299213" bottom="0.74803149606299213" header="0.31496062992125984" footer="0.31496062992125984"/>
      <pageSetup paperSize="9" scale="98" orientation="portrait" blackAndWhite="1" r:id="rId1"/>
    </customSheetView>
    <customSheetView guid="{001DCE84-332C-421D-A468-8B2458000A74}" showPageBreaks="1" printArea="1" view="pageBreakPreview" topLeftCell="A28">
      <selection activeCell="A38" sqref="A38:D38"/>
      <pageMargins left="0.9055118110236221" right="0.51181102362204722" top="0.74803149606299213" bottom="0.74803149606299213" header="0.31496062992125984" footer="0.31496062992125984"/>
      <pageSetup paperSize="9" scale="98" orientation="portrait" blackAndWhite="1" r:id="rId2"/>
    </customSheetView>
    <customSheetView guid="{DB6034AB-B9A5-4098-8138-2412AF3DB915}" showPageBreaks="1" printArea="1" view="pageBreakPreview" topLeftCell="A28">
      <selection activeCell="A38" sqref="A38:D38"/>
      <pageMargins left="0.9055118110236221" right="0.51181102362204722" top="0.74803149606299213" bottom="0.74803149606299213" header="0.31496062992125984" footer="0.31496062992125984"/>
      <pageSetup paperSize="9" scale="98" orientation="portrait" blackAndWhite="1" r:id="rId3"/>
    </customSheetView>
  </customSheetViews>
  <mergeCells count="37">
    <mergeCell ref="B34:C34"/>
    <mergeCell ref="D44:H44"/>
    <mergeCell ref="D41:H41"/>
    <mergeCell ref="D37:H37"/>
    <mergeCell ref="D34:H34"/>
    <mergeCell ref="A5:AG6"/>
    <mergeCell ref="U21:AF21"/>
    <mergeCell ref="Q18:S18"/>
    <mergeCell ref="Q45:R45"/>
    <mergeCell ref="U44:V44"/>
    <mergeCell ref="W10:AG10"/>
    <mergeCell ref="AC44:AD44"/>
    <mergeCell ref="S44:T44"/>
    <mergeCell ref="W44:X44"/>
    <mergeCell ref="Z44:AA44"/>
    <mergeCell ref="J44:K44"/>
    <mergeCell ref="M44:N44"/>
    <mergeCell ref="P44:Q44"/>
    <mergeCell ref="X39:AE39"/>
    <mergeCell ref="J37:S37"/>
    <mergeCell ref="J34:AD35"/>
    <mergeCell ref="B27:AE28"/>
    <mergeCell ref="U18:AF19"/>
    <mergeCell ref="Q46:R46"/>
    <mergeCell ref="B15:K15"/>
    <mergeCell ref="A31:AG31"/>
    <mergeCell ref="U20:AF20"/>
    <mergeCell ref="Q22:S22"/>
    <mergeCell ref="U22:AF22"/>
    <mergeCell ref="S45:AC45"/>
    <mergeCell ref="S46:AC46"/>
    <mergeCell ref="F45:P45"/>
    <mergeCell ref="F46:P46"/>
    <mergeCell ref="B44:C44"/>
    <mergeCell ref="B41:C41"/>
    <mergeCell ref="J41:T41"/>
    <mergeCell ref="B37:C37"/>
  </mergeCells>
  <phoneticPr fontId="1"/>
  <conditionalFormatting sqref="F45:F46">
    <cfRule type="expression" dxfId="131" priority="37" stopIfTrue="1">
      <formula>AND(F45&gt;=43831,F45&lt;=46752,MONTH(F45)&gt;=10,DAY(F45)&gt;=10)</formula>
    </cfRule>
    <cfRule type="expression" dxfId="130" priority="38" stopIfTrue="1">
      <formula>AND(F45&gt;=43831,F45&lt;=46752,MONTH(F45)&gt;=10,DAY(F45)&lt;10)</formula>
    </cfRule>
    <cfRule type="expression" dxfId="129" priority="39" stopIfTrue="1">
      <formula>AND(F45&gt;=43831,F45&lt;=46752,MONTH(F45)&lt;10,DAY(F45)&gt;=10)</formula>
    </cfRule>
    <cfRule type="expression" dxfId="128" priority="40" stopIfTrue="1">
      <formula>AND(F45&gt;=43831,F45&lt;=46752,MONTH(F45)&lt;10,DAY(F45)&lt;10)</formula>
    </cfRule>
    <cfRule type="expression" dxfId="127" priority="41" stopIfTrue="1">
      <formula>AND(F45&gt;=43586,F45&lt;=43830,MONTH(F45)&gt;=10,DAY(F45)&gt;=10)</formula>
    </cfRule>
    <cfRule type="expression" dxfId="126" priority="42" stopIfTrue="1">
      <formula>AND(F45&gt;=43586,F45&lt;=43830,MONTH(F45)&gt;=10,DAY(F45)&lt;10)</formula>
    </cfRule>
    <cfRule type="expression" dxfId="125" priority="43" stopIfTrue="1">
      <formula>AND(F45&gt;=43586,F45&lt;=43830,MONTH(F45)&lt;10,DAY(F45)&gt;=10)</formula>
    </cfRule>
    <cfRule type="expression" dxfId="124" priority="44" stopIfTrue="1">
      <formula>AND(F45&gt;=43586,F45&lt;=43830,MONTH(F45)&lt;10,DAY(F45)&lt;10)</formula>
    </cfRule>
    <cfRule type="expression" dxfId="123" priority="45" stopIfTrue="1">
      <formula>AND(MONTH(F45)&gt;=10,DAY(F45)&gt;=10)</formula>
    </cfRule>
    <cfRule type="expression" dxfId="122" priority="46" stopIfTrue="1">
      <formula>AND(MONTH(F45)&lt;10,DAY(F45)&gt;=10)</formula>
    </cfRule>
    <cfRule type="expression" dxfId="121" priority="47" stopIfTrue="1">
      <formula>AND(MONTH(F45)&lt;10,DAY(F45)&lt;10)</formula>
    </cfRule>
    <cfRule type="expression" dxfId="120" priority="48" stopIfTrue="1">
      <formula>AND(MONTH(F45)&gt;=10,DAY(F45)&lt;10)</formula>
    </cfRule>
  </conditionalFormatting>
  <conditionalFormatting sqref="I41:J41">
    <cfRule type="expression" dxfId="119" priority="2" stopIfTrue="1">
      <formula>AND(I41&gt;=43831,I41&lt;=46752,MONTH(I41)&gt;=10,DAY(I41)&lt;10)</formula>
    </cfRule>
    <cfRule type="expression" dxfId="118" priority="3" stopIfTrue="1">
      <formula>AND(I41&gt;=43831,I41&lt;=46752,MONTH(I41)&lt;10,DAY(I41)&gt;=10)</formula>
    </cfRule>
    <cfRule type="expression" dxfId="117" priority="4" stopIfTrue="1">
      <formula>AND(I41&gt;=43831,I41&lt;=46752,MONTH(I41)&lt;10,DAY(I41)&lt;10)</formula>
    </cfRule>
    <cfRule type="expression" dxfId="116" priority="5" stopIfTrue="1">
      <formula>AND(I41&gt;=43586,I41&lt;=43830,MONTH(I41)&gt;=10,DAY(I41)&gt;=10)</formula>
    </cfRule>
    <cfRule type="expression" dxfId="115" priority="6" stopIfTrue="1">
      <formula>AND(I41&gt;=43586,I41&lt;=43830,MONTH(I41)&gt;=10,DAY(I41)&lt;10)</formula>
    </cfRule>
    <cfRule type="expression" dxfId="114" priority="1" stopIfTrue="1">
      <formula>AND(I41&gt;=43831,I41&lt;=46752,MONTH(I41)&gt;=10,DAY(I41)&gt;=10)</formula>
    </cfRule>
    <cfRule type="expression" dxfId="113" priority="8" stopIfTrue="1">
      <formula>AND(I41&gt;=43586,I41&lt;=43830,MONTH(I41)&lt;10,DAY(I41)&lt;10)</formula>
    </cfRule>
    <cfRule type="expression" dxfId="112" priority="9" stopIfTrue="1">
      <formula>AND(MONTH(I41)&gt;=10,DAY(I41)&gt;=10)</formula>
    </cfRule>
    <cfRule type="expression" dxfId="111" priority="10" stopIfTrue="1">
      <formula>AND(MONTH(I41)&lt;10,DAY(I41)&gt;=10)</formula>
    </cfRule>
    <cfRule type="expression" dxfId="110" priority="11" stopIfTrue="1">
      <formula>AND(MONTH(I41)&lt;10,DAY(I41)&lt;10)</formula>
    </cfRule>
    <cfRule type="expression" dxfId="109" priority="12" stopIfTrue="1">
      <formula>AND(MONTH(I41)&gt;=10,DAY(I41)&lt;10)</formula>
    </cfRule>
    <cfRule type="expression" dxfId="108" priority="7" stopIfTrue="1">
      <formula>AND(I41&gt;=43586,I41&lt;=43830,MONTH(I41)&lt;10,DAY(I41)&gt;=10)</formula>
    </cfRule>
  </conditionalFormatting>
  <conditionalFormatting sqref="S45:S46">
    <cfRule type="expression" dxfId="107" priority="49" stopIfTrue="1">
      <formula>AND(S45&gt;=43831,S45&lt;=46752,MONTH(S45)&gt;=10,DAY(S45)&gt;=10)</formula>
    </cfRule>
    <cfRule type="expression" dxfId="106" priority="50" stopIfTrue="1">
      <formula>AND(S45&gt;=43831,S45&lt;=46752,MONTH(S45)&gt;=10,DAY(S45)&lt;10)</formula>
    </cfRule>
    <cfRule type="expression" dxfId="105" priority="51" stopIfTrue="1">
      <formula>AND(S45&gt;=43831,S45&lt;=46752,MONTH(S45)&lt;10,DAY(S45)&gt;=10)</formula>
    </cfRule>
    <cfRule type="expression" dxfId="104" priority="52" stopIfTrue="1">
      <formula>AND(S45&gt;=43831,S45&lt;=46752,MONTH(S45)&lt;10,DAY(S45)&lt;10)</formula>
    </cfRule>
    <cfRule type="expression" dxfId="103" priority="53" stopIfTrue="1">
      <formula>AND(S45&gt;=43586,S45&lt;=43830,MONTH(S45)&gt;=10,DAY(S45)&gt;=10)</formula>
    </cfRule>
    <cfRule type="expression" dxfId="102" priority="54" stopIfTrue="1">
      <formula>AND(S45&gt;=43586,S45&lt;=43830,MONTH(S45)&gt;=10,DAY(S45)&lt;10)</formula>
    </cfRule>
    <cfRule type="expression" dxfId="101" priority="55" stopIfTrue="1">
      <formula>AND(S45&gt;=43586,S45&lt;=43830,MONTH(S45)&lt;10,DAY(S45)&gt;=10)</formula>
    </cfRule>
    <cfRule type="expression" dxfId="100" priority="56" stopIfTrue="1">
      <formula>AND(S45&gt;=43586,S45&lt;=43830,MONTH(S45)&lt;10,DAY(S45)&lt;10)</formula>
    </cfRule>
    <cfRule type="expression" dxfId="99" priority="57" stopIfTrue="1">
      <formula>AND(MONTH(S45)&gt;=10,DAY(S45)&gt;=10)</formula>
    </cfRule>
    <cfRule type="expression" dxfId="98" priority="58" stopIfTrue="1">
      <formula>AND(MONTH(S45)&lt;10,DAY(S45)&gt;=10)</formula>
    </cfRule>
    <cfRule type="expression" dxfId="97" priority="59" stopIfTrue="1">
      <formula>AND(MONTH(S45)&lt;10,DAY(S45)&lt;10)</formula>
    </cfRule>
    <cfRule type="expression" dxfId="96" priority="60" stopIfTrue="1">
      <formula>AND(MONTH(S45)&gt;=10,DAY(S45)&lt;10)</formula>
    </cfRule>
  </conditionalFormatting>
  <conditionalFormatting sqref="W10">
    <cfRule type="expression" dxfId="95" priority="85" stopIfTrue="1">
      <formula>AND(W10&gt;=43831,W10&lt;=46752,MONTH(W10)&gt;=10,DAY(W10)&gt;=10)</formula>
    </cfRule>
    <cfRule type="expression" dxfId="94" priority="86" stopIfTrue="1">
      <formula>AND(W10&gt;=43831,W10&lt;=46752,MONTH(W10)&gt;=10,DAY(W10)&lt;10)</formula>
    </cfRule>
    <cfRule type="expression" dxfId="93" priority="87" stopIfTrue="1">
      <formula>AND(W10&gt;=43831,W10&lt;=46752,MONTH(W10)&lt;10,DAY(W10)&gt;=10)</formula>
    </cfRule>
    <cfRule type="expression" dxfId="92" priority="88" stopIfTrue="1">
      <formula>AND(W10&gt;=43831,W10&lt;=46752,MONTH(W10)&lt;10,DAY(W10)&lt;10)</formula>
    </cfRule>
    <cfRule type="expression" dxfId="91" priority="89" stopIfTrue="1">
      <formula>AND(W10&gt;=43586,W10&lt;=43830,MONTH(W10)&gt;=10,DAY(W10)&gt;=10)</formula>
    </cfRule>
    <cfRule type="expression" dxfId="90" priority="90" stopIfTrue="1">
      <formula>AND(W10&gt;=43586,W10&lt;=43830,MONTH(W10)&gt;=10,DAY(W10)&lt;10)</formula>
    </cfRule>
    <cfRule type="expression" dxfId="89" priority="91" stopIfTrue="1">
      <formula>AND(W10&gt;=43586,W10&lt;=43830,MONTH(W10)&lt;10,DAY(W10)&gt;=10)</formula>
    </cfRule>
    <cfRule type="expression" dxfId="88" priority="92" stopIfTrue="1">
      <formula>AND(W10&gt;=43586,W10&lt;=43830,MONTH(W10)&lt;10,DAY(W10)&lt;10)</formula>
    </cfRule>
    <cfRule type="expression" dxfId="87" priority="93" stopIfTrue="1">
      <formula>AND(MONTH(W10)&gt;=10,DAY(W10)&gt;=10)</formula>
    </cfRule>
    <cfRule type="expression" dxfId="86" priority="94" stopIfTrue="1">
      <formula>AND(MONTH(W10)&lt;10,DAY(W10)&gt;=10)</formula>
    </cfRule>
    <cfRule type="expression" dxfId="85" priority="95" stopIfTrue="1">
      <formula>AND(MONTH(W10)&lt;10,DAY(W10)&lt;10)</formula>
    </cfRule>
    <cfRule type="expression" dxfId="84" priority="96" stopIfTrue="1">
      <formula>AND(MONTH(W10)&gt;=10,DAY(W10)&lt;10)</formula>
    </cfRule>
  </conditionalFormatting>
  <dataValidations count="1">
    <dataValidation imeMode="off" allowBlank="1" showInputMessage="1" showErrorMessage="1" sqref="S45:AC46 F45:P46 I41:J41 W39:X39 I37:J37 W10:AG10" xr:uid="{00000000-0002-0000-1500-000000000000}"/>
  </dataValidations>
  <pageMargins left="0.9055118110236221" right="0.51181102362204722" top="0.74803149606299213" bottom="0.74803149606299213" header="0.31496062992125984" footer="0.31496062992125984"/>
  <pageSetup paperSize="9" scale="98" orientation="portrait" blackAndWhite="1"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O222"/>
  <sheetViews>
    <sheetView view="pageBreakPreview" topLeftCell="A34" zoomScaleNormal="100" zoomScaleSheetLayoutView="100" workbookViewId="0">
      <selection activeCell="A38" sqref="A38:D38"/>
    </sheetView>
  </sheetViews>
  <sheetFormatPr defaultRowHeight="13.5" x14ac:dyDescent="0.15"/>
  <cols>
    <col min="1" max="94" width="2.625" customWidth="1"/>
  </cols>
  <sheetData>
    <row r="1" spans="1:41" ht="15" customHeight="1" x14ac:dyDescent="0.15">
      <c r="A1" s="248" t="str">
        <f>IF(W10="令和  年  月  日","様式１５","")</f>
        <v>様式１５</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row>
    <row r="5" spans="1:41" ht="15" customHeight="1" x14ac:dyDescent="0.15">
      <c r="A5" s="397" t="s">
        <v>188</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row>
    <row r="7" spans="1:41" s="1" customFormat="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41" s="1" customFormat="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41" s="1" customFormat="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41" s="1" customFormat="1" ht="15" customHeight="1" x14ac:dyDescent="0.15">
      <c r="A10" s="3"/>
      <c r="B10" s="3"/>
      <c r="C10" s="3"/>
      <c r="D10" s="3"/>
      <c r="E10" s="3"/>
      <c r="F10" s="3"/>
      <c r="G10" s="3"/>
      <c r="H10" s="3"/>
      <c r="I10" s="3"/>
      <c r="J10" s="3"/>
      <c r="K10" s="3"/>
      <c r="L10" s="3"/>
      <c r="M10" s="3"/>
      <c r="N10" s="3"/>
      <c r="O10" s="3"/>
      <c r="P10" s="3"/>
      <c r="Q10" s="3"/>
      <c r="R10" s="3"/>
      <c r="S10" s="3"/>
      <c r="T10" s="3"/>
      <c r="U10" s="3"/>
      <c r="V10" s="3"/>
      <c r="W10" s="398" t="s">
        <v>507</v>
      </c>
      <c r="X10" s="398"/>
      <c r="Y10" s="398"/>
      <c r="Z10" s="398"/>
      <c r="AA10" s="398"/>
      <c r="AB10" s="398"/>
      <c r="AC10" s="398"/>
      <c r="AD10" s="398"/>
      <c r="AE10" s="398"/>
      <c r="AF10" s="398"/>
      <c r="AG10" s="398"/>
    </row>
    <row r="11" spans="1:41" s="1" customFormat="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41" ht="15" customHeight="1" x14ac:dyDescent="0.15">
      <c r="A12" s="248" t="str">
        <f>IF(B14=0,"　（　発　注　者　）","")</f>
        <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434</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405" t="str">
        <f>様式1!$B$15</f>
        <v>院長　○○○○</v>
      </c>
      <c r="C15" s="405"/>
      <c r="D15" s="405"/>
      <c r="E15" s="405"/>
      <c r="F15" s="405"/>
      <c r="G15" s="405"/>
      <c r="H15" s="405"/>
      <c r="I15" s="405"/>
      <c r="J15" s="405"/>
      <c r="K15" s="405"/>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s="1" customFormat="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41" s="1" customFormat="1" ht="15" customHeight="1" x14ac:dyDescent="0.15">
      <c r="A17" s="3"/>
      <c r="B17" s="3"/>
      <c r="C17" s="3"/>
      <c r="D17" s="3"/>
      <c r="E17" s="3"/>
      <c r="F17" s="3"/>
      <c r="G17" s="3"/>
      <c r="H17" s="3"/>
      <c r="I17" s="3"/>
      <c r="J17" s="3"/>
      <c r="K17" s="3"/>
      <c r="L17" s="3"/>
      <c r="M17" s="3"/>
      <c r="N17" s="3"/>
      <c r="O17" s="3"/>
      <c r="P17" s="3"/>
      <c r="Q17" s="3"/>
      <c r="R17" s="3"/>
      <c r="S17" s="3"/>
      <c r="T17" s="3"/>
      <c r="U17" s="3" t="s">
        <v>21</v>
      </c>
      <c r="V17" s="3"/>
      <c r="W17" s="3"/>
      <c r="X17" s="3"/>
      <c r="Y17" s="3"/>
      <c r="Z17" s="3"/>
      <c r="AA17" s="3"/>
      <c r="AB17" s="3"/>
      <c r="AC17" s="3"/>
      <c r="AD17" s="3"/>
      <c r="AE17" s="3"/>
      <c r="AF17" s="3"/>
      <c r="AG17" s="3"/>
    </row>
    <row r="18" spans="1:41" ht="15" customHeight="1" x14ac:dyDescent="0.15">
      <c r="A18" s="3"/>
      <c r="B18" s="3"/>
      <c r="C18" s="3"/>
      <c r="D18" s="3"/>
      <c r="E18" s="3"/>
      <c r="F18" s="3"/>
      <c r="G18" s="3"/>
      <c r="H18" s="3"/>
      <c r="I18" s="4"/>
      <c r="J18" s="4"/>
      <c r="K18" s="3"/>
      <c r="L18" s="3"/>
      <c r="M18" s="3"/>
      <c r="N18" s="3"/>
      <c r="O18" s="4"/>
      <c r="P18" s="3"/>
      <c r="Q18" s="399" t="str">
        <f>IF(U18=0,"住　所","")</f>
        <v>住　所</v>
      </c>
      <c r="R18" s="399"/>
      <c r="S18" s="399"/>
      <c r="T18" s="4"/>
      <c r="U18" s="403">
        <f>様式1!$U$21</f>
        <v>0</v>
      </c>
      <c r="V18" s="404"/>
      <c r="W18" s="404"/>
      <c r="X18" s="404"/>
      <c r="Y18" s="404"/>
      <c r="Z18" s="404"/>
      <c r="AA18" s="404"/>
      <c r="AB18" s="404"/>
      <c r="AC18" s="404"/>
      <c r="AD18" s="404"/>
      <c r="AE18" s="404"/>
      <c r="AF18" s="404"/>
      <c r="AG18" s="3"/>
      <c r="AH18" s="1"/>
      <c r="AI18" s="1"/>
      <c r="AJ18" s="1"/>
      <c r="AK18" s="1"/>
      <c r="AL18" s="1"/>
      <c r="AM18" s="1"/>
      <c r="AN18" s="1"/>
      <c r="AO18" s="1"/>
    </row>
    <row r="19" spans="1:41" ht="15" customHeight="1" x14ac:dyDescent="0.15">
      <c r="A19" s="3"/>
      <c r="B19" s="3"/>
      <c r="C19" s="3"/>
      <c r="D19" s="3"/>
      <c r="E19" s="3"/>
      <c r="F19" s="3"/>
      <c r="G19" s="3"/>
      <c r="H19" s="3"/>
      <c r="I19" s="4"/>
      <c r="J19" s="4"/>
      <c r="K19" s="3"/>
      <c r="L19" s="3"/>
      <c r="M19" s="3"/>
      <c r="N19" s="3"/>
      <c r="O19" s="3"/>
      <c r="P19" s="3"/>
      <c r="Q19" s="3"/>
      <c r="R19" s="3"/>
      <c r="S19" s="3"/>
      <c r="T19" s="3"/>
      <c r="U19" s="394"/>
      <c r="V19" s="394"/>
      <c r="W19" s="394"/>
      <c r="X19" s="394"/>
      <c r="Y19" s="394"/>
      <c r="Z19" s="394"/>
      <c r="AA19" s="394"/>
      <c r="AB19" s="394"/>
      <c r="AC19" s="394"/>
      <c r="AD19" s="394"/>
      <c r="AE19" s="394"/>
      <c r="AF19" s="394"/>
      <c r="AG19" s="3"/>
      <c r="AH19" s="1"/>
      <c r="AI19" s="1"/>
      <c r="AJ19" s="1"/>
      <c r="AK19" s="1"/>
      <c r="AL19" s="1"/>
      <c r="AM19" s="1"/>
      <c r="AN19" s="1"/>
      <c r="AO19" s="1"/>
    </row>
    <row r="20" spans="1:41" ht="15" customHeight="1" x14ac:dyDescent="0.15">
      <c r="A20" s="3"/>
      <c r="B20" s="3"/>
      <c r="C20" s="3"/>
      <c r="D20" s="3"/>
      <c r="E20" s="3"/>
      <c r="F20" s="3"/>
      <c r="G20" s="3"/>
      <c r="H20" s="3"/>
      <c r="I20" s="4"/>
      <c r="J20" s="4"/>
      <c r="K20" s="3"/>
      <c r="L20" s="3"/>
      <c r="M20" s="3"/>
      <c r="N20" s="3"/>
      <c r="O20" s="3"/>
      <c r="P20" s="3"/>
      <c r="Q20" s="3"/>
      <c r="R20" s="3"/>
      <c r="S20" s="3"/>
      <c r="T20" s="3"/>
      <c r="U20" s="406">
        <f>様式1!$U$23</f>
        <v>0</v>
      </c>
      <c r="V20" s="407"/>
      <c r="W20" s="407"/>
      <c r="X20" s="407"/>
      <c r="Y20" s="407"/>
      <c r="Z20" s="407"/>
      <c r="AA20" s="407"/>
      <c r="AB20" s="407"/>
      <c r="AC20" s="407"/>
      <c r="AD20" s="407"/>
      <c r="AE20" s="407"/>
      <c r="AF20" s="407"/>
      <c r="AG20" s="3"/>
      <c r="AH20" s="1"/>
      <c r="AI20" s="1"/>
      <c r="AJ20" s="1"/>
      <c r="AK20" s="1"/>
      <c r="AL20" s="1"/>
      <c r="AM20" s="1"/>
      <c r="AN20" s="1"/>
      <c r="AO20" s="1"/>
    </row>
    <row r="21" spans="1:41" ht="15" customHeight="1" x14ac:dyDescent="0.15">
      <c r="A21" s="3"/>
      <c r="B21" s="3"/>
      <c r="C21" s="3"/>
      <c r="D21" s="3"/>
      <c r="E21" s="3"/>
      <c r="F21" s="3"/>
      <c r="G21" s="3"/>
      <c r="H21" s="3"/>
      <c r="I21" s="4"/>
      <c r="J21" s="4"/>
      <c r="K21" s="3"/>
      <c r="L21" s="3"/>
      <c r="M21" s="3"/>
      <c r="N21" s="3"/>
      <c r="O21" s="3"/>
      <c r="P21" s="3"/>
      <c r="Q21" s="3"/>
      <c r="R21" s="3"/>
      <c r="S21" s="3"/>
      <c r="T21" s="3"/>
      <c r="U21" s="406">
        <f>様式1!$U$24</f>
        <v>0</v>
      </c>
      <c r="V21" s="407"/>
      <c r="W21" s="407"/>
      <c r="X21" s="407"/>
      <c r="Y21" s="407"/>
      <c r="Z21" s="407"/>
      <c r="AA21" s="407"/>
      <c r="AB21" s="407"/>
      <c r="AC21" s="407"/>
      <c r="AD21" s="407"/>
      <c r="AE21" s="407"/>
      <c r="AF21" s="407"/>
      <c r="AG21" s="3"/>
      <c r="AH21" s="1"/>
      <c r="AI21" s="1"/>
      <c r="AJ21" s="1"/>
      <c r="AK21" s="1"/>
      <c r="AL21" s="1"/>
      <c r="AM21" s="1"/>
      <c r="AN21" s="1"/>
      <c r="AO21" s="1"/>
    </row>
    <row r="22" spans="1:41" ht="15" customHeight="1" x14ac:dyDescent="0.15">
      <c r="A22" s="3"/>
      <c r="B22" s="3"/>
      <c r="C22" s="3"/>
      <c r="D22" s="3"/>
      <c r="E22" s="3"/>
      <c r="F22" s="3"/>
      <c r="G22" s="3"/>
      <c r="H22" s="3"/>
      <c r="I22" s="3"/>
      <c r="J22" s="3"/>
      <c r="K22" s="3"/>
      <c r="L22" s="3"/>
      <c r="M22" s="3"/>
      <c r="N22" s="3"/>
      <c r="O22" s="3"/>
      <c r="P22" s="3"/>
      <c r="Q22" s="399" t="str">
        <f>IF(U22=0,"氏　名","")</f>
        <v>氏　名</v>
      </c>
      <c r="R22" s="399"/>
      <c r="S22" s="399"/>
      <c r="T22" s="4"/>
      <c r="U22" s="405">
        <f>様式1!$U$25</f>
        <v>0</v>
      </c>
      <c r="V22" s="408"/>
      <c r="W22" s="408"/>
      <c r="X22" s="408"/>
      <c r="Y22" s="408"/>
      <c r="Z22" s="408"/>
      <c r="AA22" s="408"/>
      <c r="AB22" s="408"/>
      <c r="AC22" s="408"/>
      <c r="AD22" s="408"/>
      <c r="AE22" s="408"/>
      <c r="AF22" s="408"/>
      <c r="AG22" s="3" t="s">
        <v>23</v>
      </c>
      <c r="AH22" s="1"/>
      <c r="AI22" s="1"/>
      <c r="AJ22" s="1"/>
      <c r="AK22" s="1"/>
      <c r="AL22" s="1"/>
      <c r="AM22" s="1"/>
      <c r="AN22" s="1"/>
      <c r="AO22" s="1"/>
    </row>
    <row r="23" spans="1:41" s="1" customFormat="1"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41" s="1" customFormat="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41" s="1" customFormat="1"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41" s="1" customFormat="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41" s="1" customFormat="1" ht="15" customHeight="1" x14ac:dyDescent="0.15">
      <c r="A27" s="419" t="s">
        <v>189</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row>
    <row r="28" spans="1:41" s="1" customFormat="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41" s="1" customFormat="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41" s="1" customFormat="1" ht="15" customHeight="1" x14ac:dyDescent="0.15">
      <c r="A30" s="419" t="s">
        <v>182</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row>
    <row r="31" spans="1:41" s="1" customFormat="1" ht="15" customHeight="1" x14ac:dyDescent="0.15">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1:41" s="1" customFormat="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0" ht="15" customHeight="1" x14ac:dyDescent="0.15">
      <c r="A33" s="1"/>
      <c r="B33" s="826" t="s">
        <v>236</v>
      </c>
      <c r="C33" s="826"/>
      <c r="D33" s="396" t="s">
        <v>24</v>
      </c>
      <c r="E33" s="396"/>
      <c r="F33" s="396"/>
      <c r="G33" s="396"/>
      <c r="H33" s="396"/>
      <c r="I33" s="396"/>
      <c r="J33" s="282"/>
      <c r="K33" s="410">
        <f>様式1!$J$31</f>
        <v>0</v>
      </c>
      <c r="L33" s="410"/>
      <c r="M33" s="410"/>
      <c r="N33" s="410"/>
      <c r="O33" s="410"/>
      <c r="P33" s="410"/>
      <c r="Q33" s="410"/>
      <c r="R33" s="410"/>
      <c r="S33" s="410"/>
      <c r="T33" s="410"/>
      <c r="U33" s="410"/>
      <c r="V33" s="410"/>
      <c r="W33" s="410"/>
      <c r="X33" s="410"/>
      <c r="Y33" s="410"/>
      <c r="Z33" s="410"/>
      <c r="AA33" s="410"/>
      <c r="AB33" s="410"/>
      <c r="AC33" s="410"/>
      <c r="AD33" s="410"/>
      <c r="AE33" s="410"/>
      <c r="AF33" s="3"/>
      <c r="AG33" s="3"/>
      <c r="AH33" s="1"/>
      <c r="AI33" s="1"/>
      <c r="AJ33" s="1"/>
      <c r="AK33" s="1"/>
      <c r="AL33" s="1"/>
      <c r="AM33" s="1"/>
      <c r="AN33" s="1"/>
    </row>
    <row r="34" spans="1:40" ht="15" customHeight="1" x14ac:dyDescent="0.15">
      <c r="A34" s="1"/>
      <c r="B34" s="3"/>
      <c r="C34" s="3"/>
      <c r="D34" s="3"/>
      <c r="E34" s="3"/>
      <c r="F34" s="3"/>
      <c r="G34" s="3"/>
      <c r="H34" s="3"/>
      <c r="I34" s="282"/>
      <c r="J34" s="282"/>
      <c r="K34" s="410"/>
      <c r="L34" s="410"/>
      <c r="M34" s="410"/>
      <c r="N34" s="410"/>
      <c r="O34" s="410"/>
      <c r="P34" s="410"/>
      <c r="Q34" s="410"/>
      <c r="R34" s="410"/>
      <c r="S34" s="410"/>
      <c r="T34" s="410"/>
      <c r="U34" s="410"/>
      <c r="V34" s="410"/>
      <c r="W34" s="410"/>
      <c r="X34" s="410"/>
      <c r="Y34" s="410"/>
      <c r="Z34" s="410"/>
      <c r="AA34" s="410"/>
      <c r="AB34" s="410"/>
      <c r="AC34" s="410"/>
      <c r="AD34" s="410"/>
      <c r="AE34" s="410"/>
      <c r="AF34" s="3"/>
      <c r="AG34" s="3"/>
      <c r="AH34" s="1"/>
      <c r="AI34" s="1"/>
      <c r="AJ34" s="1"/>
      <c r="AK34" s="1"/>
      <c r="AL34" s="1"/>
      <c r="AM34" s="1"/>
      <c r="AN34" s="1"/>
    </row>
    <row r="35" spans="1:40" ht="15" customHeight="1" x14ac:dyDescent="0.15">
      <c r="A35" s="1"/>
      <c r="B35" s="3"/>
      <c r="C35" s="3"/>
      <c r="D35" s="3"/>
      <c r="E35" s="3"/>
      <c r="F35" s="3"/>
      <c r="G35" s="3"/>
      <c r="H35" s="133"/>
      <c r="I35" s="133"/>
      <c r="J35" s="133"/>
      <c r="K35" s="133"/>
      <c r="L35" s="133"/>
      <c r="M35" s="133"/>
      <c r="N35" s="133"/>
      <c r="O35" s="133"/>
      <c r="P35" s="133"/>
      <c r="Q35" s="133"/>
      <c r="R35" s="133"/>
      <c r="S35" s="133"/>
      <c r="T35" s="133"/>
      <c r="U35" s="133"/>
      <c r="V35" s="133"/>
      <c r="W35" s="133"/>
      <c r="X35" s="133"/>
      <c r="Y35" s="133"/>
      <c r="Z35" s="133"/>
      <c r="AA35" s="133"/>
      <c r="AB35" s="133"/>
      <c r="AC35" s="3"/>
      <c r="AD35" s="3"/>
      <c r="AE35" s="3"/>
      <c r="AF35" s="3"/>
      <c r="AG35" s="3"/>
      <c r="AH35" s="1"/>
      <c r="AI35" s="1"/>
      <c r="AJ35" s="1"/>
      <c r="AK35" s="1"/>
      <c r="AL35" s="1"/>
      <c r="AM35" s="1"/>
      <c r="AN35" s="1"/>
    </row>
    <row r="36" spans="1:40" s="1" customFormat="1" ht="15" customHeight="1" x14ac:dyDescent="0.15">
      <c r="B36" s="826" t="s">
        <v>457</v>
      </c>
      <c r="C36" s="826"/>
      <c r="D36" s="396" t="s">
        <v>458</v>
      </c>
      <c r="E36" s="396"/>
      <c r="F36" s="396"/>
      <c r="G36" s="396"/>
      <c r="H36" s="396"/>
      <c r="I36" s="396"/>
      <c r="J36" s="3"/>
      <c r="K36" s="3"/>
      <c r="L36" s="3"/>
      <c r="M36" s="3"/>
      <c r="N36" s="3"/>
      <c r="O36" s="3"/>
      <c r="P36" s="3"/>
      <c r="Q36" s="3"/>
      <c r="R36" s="3"/>
      <c r="S36" s="3"/>
      <c r="T36" s="3"/>
      <c r="U36" s="3"/>
      <c r="V36" s="3"/>
      <c r="W36" s="3"/>
      <c r="X36" s="3"/>
      <c r="Y36" s="3"/>
      <c r="Z36" s="3"/>
      <c r="AA36" s="3"/>
      <c r="AB36" s="3"/>
      <c r="AC36" s="3"/>
      <c r="AD36" s="3"/>
      <c r="AE36" s="3"/>
      <c r="AF36" s="3"/>
      <c r="AG36" s="3"/>
    </row>
    <row r="37" spans="1:40" s="1" customFormat="1" ht="6" customHeight="1" x14ac:dyDescent="0.15">
      <c r="B37" s="3"/>
      <c r="C37" s="3"/>
      <c r="D37" s="3"/>
      <c r="E37" s="3"/>
      <c r="F37" s="3"/>
      <c r="G37" s="3"/>
      <c r="H37" s="119"/>
      <c r="I37" s="119"/>
      <c r="J37" s="119"/>
      <c r="K37" s="119"/>
      <c r="L37" s="3"/>
      <c r="M37" s="119"/>
      <c r="N37" s="119"/>
      <c r="O37" s="3"/>
      <c r="P37" s="119"/>
      <c r="Q37" s="119"/>
      <c r="R37" s="3"/>
      <c r="S37" s="119"/>
      <c r="T37" s="119"/>
      <c r="U37" s="119"/>
      <c r="V37" s="119"/>
      <c r="W37" s="119"/>
      <c r="X37" s="119"/>
      <c r="Y37" s="3"/>
      <c r="Z37" s="119"/>
      <c r="AA37" s="119"/>
      <c r="AB37" s="3"/>
      <c r="AC37" s="119"/>
      <c r="AD37" s="119"/>
      <c r="AE37" s="3"/>
      <c r="AF37" s="3"/>
      <c r="AG37" s="3"/>
    </row>
    <row r="38" spans="1:40" ht="15" customHeight="1" x14ac:dyDescent="0.15">
      <c r="A38" s="3"/>
      <c r="B38" s="3"/>
      <c r="C38" s="119"/>
      <c r="D38" s="3"/>
      <c r="E38" s="3"/>
      <c r="F38" s="3"/>
      <c r="G38" s="3"/>
      <c r="H38" s="398" t="str">
        <f>様式14!$F$45</f>
        <v>令和  年  月  日</v>
      </c>
      <c r="I38" s="398"/>
      <c r="J38" s="398"/>
      <c r="K38" s="398"/>
      <c r="L38" s="398"/>
      <c r="M38" s="398"/>
      <c r="N38" s="398"/>
      <c r="O38" s="398"/>
      <c r="P38" s="398"/>
      <c r="Q38" s="398"/>
      <c r="R38" s="398"/>
      <c r="S38" s="419" t="s">
        <v>187</v>
      </c>
      <c r="T38" s="419"/>
      <c r="U38" s="398" t="str">
        <f>様式14!$S$45</f>
        <v>令和  年  月  日</v>
      </c>
      <c r="V38" s="398"/>
      <c r="W38" s="398"/>
      <c r="X38" s="398"/>
      <c r="Y38" s="398"/>
      <c r="Z38" s="398"/>
      <c r="AA38" s="398"/>
      <c r="AB38" s="398"/>
      <c r="AC38" s="398"/>
      <c r="AD38" s="398"/>
      <c r="AE38" s="398"/>
      <c r="AF38" s="3" t="s">
        <v>374</v>
      </c>
      <c r="AG38" s="3"/>
      <c r="AH38" s="1"/>
      <c r="AI38" s="1"/>
      <c r="AJ38" s="1"/>
      <c r="AK38" s="1"/>
      <c r="AL38" s="1"/>
      <c r="AM38" s="1"/>
      <c r="AN38" s="1"/>
    </row>
    <row r="39" spans="1:40" s="1" customFormat="1" ht="15" customHeight="1" x14ac:dyDescent="0.15">
      <c r="A39" s="3"/>
      <c r="E39" s="3"/>
      <c r="F39" s="3"/>
      <c r="G39" s="132" t="s">
        <v>373</v>
      </c>
      <c r="H39" s="398" t="str">
        <f>様式14!$F$46</f>
        <v>令和  年  月  日</v>
      </c>
      <c r="I39" s="398"/>
      <c r="J39" s="398"/>
      <c r="K39" s="398"/>
      <c r="L39" s="398"/>
      <c r="M39" s="398"/>
      <c r="N39" s="398"/>
      <c r="O39" s="398"/>
      <c r="P39" s="398"/>
      <c r="Q39" s="398"/>
      <c r="R39" s="398"/>
      <c r="S39" s="419" t="s">
        <v>187</v>
      </c>
      <c r="T39" s="419"/>
      <c r="U39" s="398" t="str">
        <f>様式14!$S$46</f>
        <v>令和  年  月  日</v>
      </c>
      <c r="V39" s="398"/>
      <c r="W39" s="398"/>
      <c r="X39" s="398"/>
      <c r="Y39" s="398"/>
      <c r="Z39" s="398"/>
      <c r="AA39" s="398"/>
      <c r="AB39" s="398"/>
      <c r="AC39" s="398"/>
      <c r="AD39" s="398"/>
      <c r="AE39" s="398"/>
      <c r="AF39" s="3" t="s">
        <v>371</v>
      </c>
      <c r="AG39" s="3"/>
      <c r="AH39" s="3"/>
    </row>
    <row r="40" spans="1:40" s="1" customFormat="1"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40" s="1" customFormat="1" ht="15" customHeight="1" x14ac:dyDescent="0.15">
      <c r="A41" s="3"/>
      <c r="B41" s="826" t="s">
        <v>247</v>
      </c>
      <c r="C41" s="826"/>
      <c r="D41" s="396" t="s">
        <v>459</v>
      </c>
      <c r="E41" s="396"/>
      <c r="F41" s="396"/>
      <c r="G41" s="396"/>
      <c r="H41" s="396"/>
      <c r="I41" s="396"/>
      <c r="J41" s="309"/>
      <c r="K41" s="830" t="e">
        <f>#REF!</f>
        <v>#REF!</v>
      </c>
      <c r="L41" s="830"/>
      <c r="M41" s="830"/>
      <c r="N41" s="830"/>
      <c r="O41" s="830"/>
      <c r="P41" s="830"/>
      <c r="Q41" s="830"/>
      <c r="R41" s="830"/>
      <c r="S41" s="830"/>
      <c r="T41" s="830"/>
      <c r="U41" s="830"/>
      <c r="V41" s="830"/>
      <c r="W41" s="830"/>
      <c r="X41" s="830"/>
      <c r="Y41" s="830"/>
      <c r="Z41" s="830"/>
      <c r="AA41" s="830"/>
      <c r="AB41" s="830"/>
      <c r="AC41" s="830"/>
      <c r="AD41" s="830"/>
      <c r="AE41" s="830"/>
      <c r="AF41" s="830"/>
      <c r="AG41" s="3"/>
    </row>
    <row r="42" spans="1:40" s="1" customFormat="1"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0" s="1" customFormat="1" ht="15" customHeight="1" x14ac:dyDescent="0.15">
      <c r="A43" s="3"/>
      <c r="B43" s="826" t="s">
        <v>249</v>
      </c>
      <c r="C43" s="826"/>
      <c r="D43" s="396" t="s">
        <v>460</v>
      </c>
      <c r="E43" s="396"/>
      <c r="F43" s="396"/>
      <c r="G43" s="396"/>
      <c r="H43" s="396"/>
      <c r="I43" s="396"/>
      <c r="J43" s="134"/>
      <c r="K43" s="134"/>
      <c r="L43" s="3"/>
      <c r="M43" s="134"/>
      <c r="N43" s="134"/>
      <c r="O43" s="3"/>
      <c r="P43" s="134"/>
      <c r="Q43" s="134"/>
      <c r="R43" s="3"/>
      <c r="S43" s="119"/>
      <c r="T43" s="119"/>
      <c r="U43" s="119"/>
      <c r="V43" s="119"/>
      <c r="W43" s="134"/>
      <c r="X43" s="134"/>
      <c r="Y43" s="3"/>
      <c r="Z43" s="134"/>
      <c r="AA43" s="134"/>
      <c r="AB43" s="3"/>
      <c r="AC43" s="134"/>
      <c r="AD43" s="134"/>
      <c r="AE43" s="3"/>
      <c r="AF43" s="3"/>
      <c r="AG43" s="3"/>
    </row>
    <row r="44" spans="1:40" s="1" customFormat="1" ht="15" customHeight="1" x14ac:dyDescent="0.15">
      <c r="A44" s="3"/>
      <c r="B44" s="3"/>
      <c r="C44" s="3"/>
      <c r="D44" s="3"/>
      <c r="E44" s="3"/>
      <c r="F44" s="3"/>
      <c r="G44" s="3"/>
      <c r="H44" s="398" t="e">
        <f>#REF!</f>
        <v>#REF!</v>
      </c>
      <c r="I44" s="398"/>
      <c r="J44" s="398"/>
      <c r="K44" s="398"/>
      <c r="L44" s="398"/>
      <c r="M44" s="398"/>
      <c r="N44" s="398"/>
      <c r="O44" s="398"/>
      <c r="P44" s="398"/>
      <c r="Q44" s="398"/>
      <c r="R44" s="398"/>
      <c r="S44" s="419" t="s">
        <v>187</v>
      </c>
      <c r="T44" s="419"/>
      <c r="U44" s="398" t="e">
        <f>#REF!</f>
        <v>#REF!</v>
      </c>
      <c r="V44" s="398"/>
      <c r="W44" s="398"/>
      <c r="X44" s="398"/>
      <c r="Y44" s="398"/>
      <c r="Z44" s="398"/>
      <c r="AA44" s="398"/>
      <c r="AB44" s="398"/>
      <c r="AC44" s="398"/>
      <c r="AD44" s="398"/>
      <c r="AE44" s="398"/>
      <c r="AF44" s="3" t="s">
        <v>389</v>
      </c>
      <c r="AG44" s="3"/>
    </row>
    <row r="45" spans="1:40" s="1" customFormat="1" ht="15" customHeight="1" x14ac:dyDescent="0.15">
      <c r="A45" s="3"/>
      <c r="B45" s="3"/>
      <c r="C45" s="3"/>
      <c r="D45" s="3"/>
      <c r="E45" s="3"/>
      <c r="F45" s="3"/>
      <c r="G45" s="3"/>
      <c r="H45" s="119"/>
      <c r="I45" s="119"/>
      <c r="J45" s="134"/>
      <c r="K45" s="134"/>
      <c r="L45" s="3"/>
      <c r="M45" s="134"/>
      <c r="N45" s="134"/>
      <c r="O45" s="3"/>
      <c r="P45" s="134"/>
      <c r="Q45" s="134"/>
      <c r="R45" s="3"/>
      <c r="S45" s="119"/>
      <c r="T45" s="119"/>
      <c r="U45" s="119"/>
      <c r="V45" s="119"/>
      <c r="W45" s="134"/>
      <c r="X45" s="134"/>
      <c r="Y45" s="3"/>
      <c r="Z45" s="134"/>
      <c r="AA45" s="134"/>
      <c r="AB45" s="3"/>
      <c r="AC45" s="134"/>
      <c r="AD45" s="134"/>
      <c r="AE45" s="3"/>
      <c r="AF45" s="3"/>
      <c r="AG45" s="3"/>
    </row>
    <row r="46" spans="1:40" s="1" customFormat="1" ht="15" customHeight="1" x14ac:dyDescent="0.15">
      <c r="A46" s="3"/>
      <c r="B46" s="826" t="s">
        <v>461</v>
      </c>
      <c r="C46" s="826"/>
      <c r="D46" s="396" t="s">
        <v>463</v>
      </c>
      <c r="E46" s="396"/>
      <c r="F46" s="396"/>
      <c r="G46" s="396"/>
      <c r="H46" s="396"/>
      <c r="I46" s="396"/>
      <c r="J46" s="134"/>
      <c r="K46" s="134"/>
      <c r="L46" s="3"/>
      <c r="M46" s="134"/>
      <c r="N46" s="134"/>
      <c r="O46" s="3"/>
      <c r="P46" s="134"/>
      <c r="Q46" s="134"/>
      <c r="R46" s="3"/>
      <c r="S46" s="3"/>
      <c r="T46" s="3"/>
      <c r="U46" s="3"/>
      <c r="V46" s="3"/>
      <c r="W46" s="3"/>
      <c r="X46" s="3"/>
      <c r="Y46" s="3"/>
      <c r="Z46" s="3"/>
      <c r="AA46" s="3"/>
      <c r="AB46" s="3"/>
      <c r="AC46" s="3"/>
      <c r="AD46" s="3"/>
      <c r="AE46" s="3"/>
      <c r="AF46" s="3"/>
      <c r="AG46" s="3"/>
    </row>
    <row r="47" spans="1:40" s="1" customFormat="1" ht="15" customHeight="1" x14ac:dyDescent="0.15">
      <c r="A47" s="3"/>
      <c r="B47" s="3"/>
      <c r="C47" s="3"/>
      <c r="D47" s="3"/>
      <c r="E47" s="3"/>
      <c r="F47" s="3"/>
      <c r="G47" s="3"/>
      <c r="H47" s="398" t="s">
        <v>507</v>
      </c>
      <c r="I47" s="398"/>
      <c r="J47" s="398"/>
      <c r="K47" s="398"/>
      <c r="L47" s="398"/>
      <c r="M47" s="398"/>
      <c r="N47" s="398"/>
      <c r="O47" s="398"/>
      <c r="P47" s="398"/>
      <c r="Q47" s="398"/>
      <c r="R47" s="398"/>
      <c r="S47" s="3"/>
      <c r="T47" s="3"/>
      <c r="U47" s="3"/>
      <c r="V47" s="3"/>
      <c r="W47" s="3"/>
      <c r="X47" s="3"/>
      <c r="Y47" s="3"/>
      <c r="Z47" s="3"/>
      <c r="AA47" s="3"/>
      <c r="AB47" s="3"/>
      <c r="AC47" s="3"/>
      <c r="AD47" s="3"/>
      <c r="AE47" s="3"/>
      <c r="AF47" s="3"/>
      <c r="AG47" s="3"/>
    </row>
    <row r="48" spans="1:40" s="1" customFormat="1" ht="15" customHeight="1" x14ac:dyDescent="0.15">
      <c r="A48" s="3"/>
      <c r="B48" s="3"/>
      <c r="C48" s="3"/>
      <c r="D48" s="3"/>
      <c r="E48" s="3"/>
      <c r="F48" s="3"/>
      <c r="G48" s="3"/>
      <c r="H48" s="119"/>
      <c r="I48" s="119"/>
      <c r="J48" s="134"/>
      <c r="K48" s="134"/>
      <c r="L48" s="3"/>
      <c r="M48" s="134"/>
      <c r="N48" s="134"/>
      <c r="O48" s="3"/>
      <c r="P48" s="134"/>
      <c r="Q48" s="134"/>
      <c r="R48" s="3"/>
      <c r="S48" s="3"/>
      <c r="T48" s="3"/>
      <c r="U48" s="3"/>
      <c r="V48" s="3"/>
      <c r="W48" s="3"/>
      <c r="X48" s="3"/>
      <c r="Y48" s="3"/>
      <c r="Z48" s="3"/>
      <c r="AA48" s="3"/>
      <c r="AB48" s="3"/>
      <c r="AC48" s="3"/>
      <c r="AD48" s="3"/>
      <c r="AE48" s="3"/>
      <c r="AF48" s="3"/>
      <c r="AG48" s="3"/>
    </row>
    <row r="49" spans="1:40" s="1" customFormat="1" ht="15" customHeight="1" x14ac:dyDescent="0.15">
      <c r="A49" s="3"/>
      <c r="B49" s="826" t="s">
        <v>462</v>
      </c>
      <c r="C49" s="826"/>
      <c r="D49" s="396" t="s">
        <v>464</v>
      </c>
      <c r="E49" s="396"/>
      <c r="F49" s="396"/>
      <c r="G49" s="396"/>
      <c r="H49" s="396"/>
      <c r="I49" s="396"/>
      <c r="J49" s="3"/>
      <c r="K49" s="3"/>
      <c r="L49" s="3"/>
      <c r="M49" s="3"/>
      <c r="N49" s="3"/>
      <c r="O49" s="3"/>
      <c r="P49" s="3"/>
      <c r="Q49" s="3"/>
      <c r="R49" s="3"/>
      <c r="S49" s="3"/>
      <c r="T49" s="3"/>
      <c r="U49" s="3"/>
      <c r="V49" s="3"/>
      <c r="W49" s="3"/>
      <c r="X49" s="3"/>
      <c r="Y49" s="3"/>
      <c r="Z49" s="3"/>
      <c r="AA49" s="3"/>
      <c r="AB49" s="3"/>
      <c r="AC49" s="3"/>
      <c r="AD49" s="3"/>
      <c r="AE49" s="3"/>
      <c r="AF49" s="3"/>
      <c r="AG49" s="3"/>
    </row>
    <row r="50" spans="1:40" s="1" customFormat="1" ht="15" customHeight="1" x14ac:dyDescent="0.15">
      <c r="A50" s="3"/>
      <c r="B50" s="3"/>
      <c r="C50" s="3"/>
      <c r="D50" s="3"/>
      <c r="E50" s="3"/>
      <c r="F50" s="3"/>
      <c r="G50" s="3"/>
      <c r="H50" s="3" t="s">
        <v>190</v>
      </c>
      <c r="I50" s="3"/>
      <c r="J50" s="3" t="s">
        <v>195</v>
      </c>
      <c r="K50" s="3"/>
      <c r="L50" s="3"/>
      <c r="M50" s="3"/>
      <c r="N50" s="3"/>
      <c r="O50" s="3"/>
      <c r="P50" s="3"/>
      <c r="Q50" s="3"/>
      <c r="R50" s="3"/>
      <c r="S50" s="3"/>
      <c r="T50" s="3"/>
      <c r="U50" s="3"/>
      <c r="V50" s="3"/>
      <c r="W50" s="3"/>
      <c r="X50" s="3"/>
      <c r="Y50" s="3"/>
      <c r="Z50" s="3"/>
      <c r="AA50" s="3"/>
      <c r="AB50" s="3"/>
      <c r="AC50" s="3"/>
      <c r="AD50" s="3"/>
      <c r="AE50" s="3"/>
      <c r="AF50" s="3"/>
      <c r="AG50" s="3"/>
    </row>
    <row r="51" spans="1:40" s="1" customFormat="1" ht="15" customHeight="1" x14ac:dyDescent="0.15">
      <c r="A51" s="3"/>
      <c r="B51" s="3"/>
      <c r="C51" s="3"/>
      <c r="D51" s="3"/>
      <c r="E51" s="3"/>
      <c r="F51" s="3"/>
      <c r="G51" s="3"/>
      <c r="H51" s="3" t="s">
        <v>191</v>
      </c>
      <c r="I51" s="3"/>
      <c r="J51" s="3" t="s">
        <v>316</v>
      </c>
      <c r="K51" s="3"/>
      <c r="L51" s="3"/>
      <c r="M51" s="3"/>
      <c r="N51" s="3"/>
      <c r="O51" s="3"/>
      <c r="P51" s="3"/>
      <c r="Q51" s="3"/>
      <c r="R51" s="3"/>
      <c r="S51" s="3"/>
      <c r="T51" s="3"/>
      <c r="U51" s="3"/>
      <c r="V51" s="3"/>
      <c r="W51" s="3"/>
      <c r="X51" s="3"/>
      <c r="Y51" s="3"/>
      <c r="Z51" s="3"/>
      <c r="AA51" s="3"/>
      <c r="AB51" s="3"/>
      <c r="AC51" s="3"/>
      <c r="AD51" s="3"/>
      <c r="AE51" s="3"/>
      <c r="AF51" s="3"/>
      <c r="AG51" s="3"/>
    </row>
    <row r="52" spans="1:40" s="1" customFormat="1" ht="15" customHeight="1" x14ac:dyDescent="0.15">
      <c r="A52" s="3"/>
      <c r="B52" s="3"/>
      <c r="C52" s="3"/>
      <c r="D52" s="3"/>
      <c r="E52" s="3"/>
      <c r="F52" s="3"/>
      <c r="G52" s="3"/>
      <c r="H52" s="3" t="s">
        <v>192</v>
      </c>
      <c r="I52" s="3"/>
      <c r="J52" s="3" t="s">
        <v>196</v>
      </c>
      <c r="K52" s="3"/>
      <c r="L52" s="3"/>
      <c r="M52" s="3"/>
      <c r="N52" s="3"/>
      <c r="O52" s="3"/>
      <c r="P52" s="3"/>
      <c r="Q52" s="3"/>
      <c r="R52" s="3"/>
      <c r="S52" s="3"/>
      <c r="T52" s="3"/>
      <c r="U52" s="3"/>
      <c r="V52" s="3"/>
      <c r="W52" s="3"/>
      <c r="X52" s="3"/>
      <c r="Y52" s="3"/>
      <c r="Z52" s="3"/>
      <c r="AA52" s="3"/>
      <c r="AB52" s="3"/>
      <c r="AC52" s="3"/>
      <c r="AD52" s="3"/>
      <c r="AE52" s="3"/>
      <c r="AF52" s="3"/>
      <c r="AG52" s="3"/>
    </row>
    <row r="53" spans="1:40" s="1" customFormat="1" ht="15" customHeight="1" x14ac:dyDescent="0.15">
      <c r="A53" s="3"/>
      <c r="B53" s="3"/>
      <c r="C53" s="3"/>
      <c r="D53" s="3"/>
      <c r="E53" s="3"/>
      <c r="F53" s="3"/>
      <c r="G53" s="3"/>
      <c r="H53" s="3" t="s">
        <v>193</v>
      </c>
      <c r="I53" s="3"/>
      <c r="J53" s="3" t="s">
        <v>197</v>
      </c>
      <c r="K53" s="3"/>
      <c r="L53" s="3"/>
      <c r="M53" s="3"/>
      <c r="N53" s="3"/>
      <c r="O53" s="3"/>
      <c r="P53" s="3"/>
      <c r="Q53" s="3"/>
      <c r="R53" s="3"/>
      <c r="S53" s="3"/>
      <c r="T53" s="3"/>
      <c r="U53" s="3"/>
      <c r="V53" s="3"/>
      <c r="W53" s="3"/>
      <c r="X53" s="3"/>
      <c r="Y53" s="3"/>
      <c r="Z53" s="3"/>
      <c r="AA53" s="3"/>
      <c r="AB53" s="3"/>
      <c r="AC53" s="3"/>
      <c r="AD53" s="3"/>
      <c r="AE53" s="3"/>
      <c r="AF53" s="3"/>
      <c r="AG53" s="3"/>
    </row>
    <row r="54" spans="1:40" s="1" customFormat="1" ht="15" customHeight="1" x14ac:dyDescent="0.15">
      <c r="A54" s="3"/>
      <c r="B54" s="3"/>
      <c r="C54" s="3"/>
      <c r="D54" s="3"/>
      <c r="E54" s="3"/>
      <c r="F54" s="3"/>
      <c r="G54" s="3"/>
      <c r="H54" s="3" t="s">
        <v>194</v>
      </c>
      <c r="I54" s="3"/>
      <c r="J54" s="3" t="s">
        <v>198</v>
      </c>
      <c r="K54" s="3"/>
      <c r="L54" s="3"/>
      <c r="M54" s="3"/>
      <c r="N54" s="3"/>
      <c r="O54" s="3"/>
      <c r="P54" s="3"/>
      <c r="Q54" s="3"/>
      <c r="R54" s="3"/>
      <c r="S54" s="3"/>
      <c r="T54" s="3"/>
      <c r="U54" s="3"/>
      <c r="V54" s="3"/>
      <c r="W54" s="3"/>
      <c r="X54" s="3"/>
      <c r="Y54" s="3"/>
      <c r="Z54" s="3"/>
      <c r="AA54" s="3"/>
      <c r="AB54" s="3"/>
      <c r="AC54" s="3"/>
      <c r="AD54" s="3"/>
      <c r="AE54" s="3"/>
      <c r="AF54" s="3"/>
      <c r="AG54" s="3"/>
    </row>
    <row r="55" spans="1:40" s="1" customFormat="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40" s="1" customFormat="1"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40" s="1" customFormat="1"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0"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1"/>
      <c r="AI58" s="1"/>
      <c r="AJ58" s="1"/>
      <c r="AK58" s="1"/>
      <c r="AL58" s="1"/>
      <c r="AM58" s="1"/>
      <c r="AN58" s="1"/>
    </row>
    <row r="59" spans="1:40"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1"/>
      <c r="AI59" s="1"/>
      <c r="AJ59" s="1"/>
      <c r="AK59" s="1"/>
      <c r="AL59" s="1"/>
      <c r="AM59" s="1"/>
      <c r="AN59" s="1"/>
    </row>
    <row r="60" spans="1:40"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1"/>
      <c r="AI60" s="1"/>
      <c r="AJ60" s="1"/>
      <c r="AK60" s="1"/>
      <c r="AL60" s="1"/>
      <c r="AM60" s="1"/>
      <c r="AN60" s="1"/>
    </row>
    <row r="61" spans="1:40"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sheetData>
  <customSheetViews>
    <customSheetView guid="{13F42123-AF55-44CC-A9A8-BBBCF315987F}" showPageBreaks="1" printArea="1" view="pageBreakPreview" topLeftCell="A34">
      <selection activeCell="A38" sqref="A38:D38"/>
      <pageMargins left="0.70866141732283472" right="0.51181102362204722" top="0.74803149606299213" bottom="0.74803149606299213" header="0.31496062992125984" footer="0.31496062992125984"/>
      <pageSetup paperSize="9" scale="98" orientation="portrait" blackAndWhite="1" r:id="rId1"/>
    </customSheetView>
    <customSheetView guid="{001DCE84-332C-421D-A468-8B2458000A74}" showPageBreaks="1" printArea="1" view="pageBreakPreview" topLeftCell="A34">
      <selection activeCell="A38" sqref="A38:D38"/>
      <pageMargins left="0.70866141732283472" right="0.51181102362204722" top="0.74803149606299213" bottom="0.74803149606299213" header="0.31496062992125984" footer="0.31496062992125984"/>
      <pageSetup paperSize="9" scale="98" orientation="portrait" blackAndWhite="1" r:id="rId2"/>
    </customSheetView>
    <customSheetView guid="{DB6034AB-B9A5-4098-8138-2412AF3DB915}" showPageBreaks="1" printArea="1" view="pageBreakPreview" topLeftCell="A34">
      <selection activeCell="A38" sqref="A38:D38"/>
      <pageMargins left="0.70866141732283472" right="0.51181102362204722" top="0.74803149606299213" bottom="0.74803149606299213" header="0.31496062992125984" footer="0.31496062992125984"/>
      <pageSetup paperSize="9" scale="98" orientation="portrait" blackAndWhite="1" r:id="rId3"/>
    </customSheetView>
  </customSheetViews>
  <mergeCells count="35">
    <mergeCell ref="B49:C49"/>
    <mergeCell ref="B46:C46"/>
    <mergeCell ref="D46:I46"/>
    <mergeCell ref="D49:I49"/>
    <mergeCell ref="H47:R47"/>
    <mergeCell ref="B36:C36"/>
    <mergeCell ref="B33:C33"/>
    <mergeCell ref="D33:I33"/>
    <mergeCell ref="B43:C43"/>
    <mergeCell ref="B41:C41"/>
    <mergeCell ref="D43:I43"/>
    <mergeCell ref="D41:I41"/>
    <mergeCell ref="A5:AG6"/>
    <mergeCell ref="W10:AG10"/>
    <mergeCell ref="S39:T39"/>
    <mergeCell ref="B15:K15"/>
    <mergeCell ref="Q18:S18"/>
    <mergeCell ref="A30:AG30"/>
    <mergeCell ref="A27:AG27"/>
    <mergeCell ref="U20:AF20"/>
    <mergeCell ref="U21:AF21"/>
    <mergeCell ref="Q22:S22"/>
    <mergeCell ref="U22:AF22"/>
    <mergeCell ref="H39:R39"/>
    <mergeCell ref="U38:AE38"/>
    <mergeCell ref="D36:I36"/>
    <mergeCell ref="K33:AE34"/>
    <mergeCell ref="U18:AF19"/>
    <mergeCell ref="U39:AE39"/>
    <mergeCell ref="S38:T38"/>
    <mergeCell ref="H38:R38"/>
    <mergeCell ref="U44:AE44"/>
    <mergeCell ref="S44:T44"/>
    <mergeCell ref="H44:R44"/>
    <mergeCell ref="K41:AF41"/>
  </mergeCells>
  <phoneticPr fontId="1"/>
  <conditionalFormatting sqref="H38:H39 U38:U39">
    <cfRule type="expression" dxfId="83" priority="48" stopIfTrue="1">
      <formula>AND(MONTH(H38)&gt;=10,DAY(H38)&lt;10)</formula>
    </cfRule>
    <cfRule type="expression" dxfId="82" priority="38" stopIfTrue="1">
      <formula>AND(H38&gt;=43831,H38&lt;=46752,MONTH(H38)&gt;=10,DAY(H38)&lt;10)</formula>
    </cfRule>
    <cfRule type="expression" dxfId="81" priority="37" stopIfTrue="1">
      <formula>AND(H38&gt;=43831,H38&lt;=46752,MONTH(H38)&gt;=10,DAY(H38)&gt;=10)</formula>
    </cfRule>
    <cfRule type="expression" dxfId="80" priority="39" stopIfTrue="1">
      <formula>AND(H38&gt;=43831,H38&lt;=46752,MONTH(H38)&lt;10,DAY(H38)&gt;=10)</formula>
    </cfRule>
    <cfRule type="expression" dxfId="79" priority="40" stopIfTrue="1">
      <formula>AND(H38&gt;=43831,H38&lt;=46752,MONTH(H38)&lt;10,DAY(H38)&lt;10)</formula>
    </cfRule>
    <cfRule type="expression" dxfId="78" priority="41" stopIfTrue="1">
      <formula>AND(H38&gt;=43586,H38&lt;=43830,MONTH(H38)&gt;=10,DAY(H38)&gt;=10)</formula>
    </cfRule>
    <cfRule type="expression" dxfId="77" priority="42" stopIfTrue="1">
      <formula>AND(H38&gt;=43586,H38&lt;=43830,MONTH(H38)&gt;=10,DAY(H38)&lt;10)</formula>
    </cfRule>
    <cfRule type="expression" dxfId="76" priority="43" stopIfTrue="1">
      <formula>AND(H38&gt;=43586,H38&lt;=43830,MONTH(H38)&lt;10,DAY(H38)&gt;=10)</formula>
    </cfRule>
    <cfRule type="expression" dxfId="75" priority="44" stopIfTrue="1">
      <formula>AND(H38&gt;=43586,H38&lt;=43830,MONTH(H38)&lt;10,DAY(H38)&lt;10)</formula>
    </cfRule>
    <cfRule type="expression" dxfId="74" priority="45" stopIfTrue="1">
      <formula>AND(MONTH(H38)&gt;=10,DAY(H38)&gt;=10)</formula>
    </cfRule>
    <cfRule type="expression" dxfId="73" priority="46" stopIfTrue="1">
      <formula>AND(MONTH(H38)&lt;10,DAY(H38)&gt;=10)</formula>
    </cfRule>
    <cfRule type="expression" dxfId="72" priority="47" stopIfTrue="1">
      <formula>AND(MONTH(H38)&lt;10,DAY(H38)&lt;10)</formula>
    </cfRule>
  </conditionalFormatting>
  <conditionalFormatting sqref="H44">
    <cfRule type="expression" dxfId="71" priority="27" stopIfTrue="1">
      <formula>AND(H44&gt;=43831,H44&lt;=46752,MONTH(H44)&lt;10,DAY(H44)&gt;=10)</formula>
    </cfRule>
    <cfRule type="expression" dxfId="70" priority="28" stopIfTrue="1">
      <formula>AND(H44&gt;=43831,H44&lt;=46752,MONTH(H44)&lt;10,DAY(H44)&lt;10)</formula>
    </cfRule>
    <cfRule type="expression" dxfId="69" priority="29" stopIfTrue="1">
      <formula>AND(H44&gt;=43586,H44&lt;=43830,MONTH(H44)&gt;=10,DAY(H44)&gt;=10)</formula>
    </cfRule>
    <cfRule type="expression" dxfId="68" priority="30" stopIfTrue="1">
      <formula>AND(H44&gt;=43586,H44&lt;=43830,MONTH(H44)&gt;=10,DAY(H44)&lt;10)</formula>
    </cfRule>
    <cfRule type="expression" dxfId="67" priority="25" stopIfTrue="1">
      <formula>AND(H44&gt;=43831,H44&lt;=46752,MONTH(H44)&gt;=10,DAY(H44)&gt;=10)</formula>
    </cfRule>
    <cfRule type="expression" dxfId="66" priority="31" stopIfTrue="1">
      <formula>AND(H44&gt;=43586,H44&lt;=43830,MONTH(H44)&lt;10,DAY(H44)&gt;=10)</formula>
    </cfRule>
    <cfRule type="expression" dxfId="65" priority="26" stopIfTrue="1">
      <formula>AND(H44&gt;=43831,H44&lt;=46752,MONTH(H44)&gt;=10,DAY(H44)&lt;10)</formula>
    </cfRule>
    <cfRule type="expression" dxfId="64" priority="32" stopIfTrue="1">
      <formula>AND(H44&gt;=43586,H44&lt;=43830,MONTH(H44)&lt;10,DAY(H44)&lt;10)</formula>
    </cfRule>
    <cfRule type="expression" dxfId="63" priority="33" stopIfTrue="1">
      <formula>AND(MONTH(H44)&gt;=10,DAY(H44)&gt;=10)</formula>
    </cfRule>
    <cfRule type="expression" dxfId="62" priority="34" stopIfTrue="1">
      <formula>AND(MONTH(H44)&lt;10,DAY(H44)&gt;=10)</formula>
    </cfRule>
    <cfRule type="expression" dxfId="61" priority="35" stopIfTrue="1">
      <formula>AND(MONTH(H44)&lt;10,DAY(H44)&lt;10)</formula>
    </cfRule>
    <cfRule type="expression" dxfId="60" priority="36" stopIfTrue="1">
      <formula>AND(MONTH(H44)&gt;=10,DAY(H44)&lt;10)</formula>
    </cfRule>
  </conditionalFormatting>
  <conditionalFormatting sqref="H47">
    <cfRule type="expression" dxfId="59" priority="14" stopIfTrue="1">
      <formula>AND(H47&gt;=43831,H47&lt;=46752,MONTH(H47)&gt;=10,DAY(H47)&lt;10)</formula>
    </cfRule>
    <cfRule type="expression" dxfId="58" priority="24" stopIfTrue="1">
      <formula>AND(MONTH(H47)&gt;=10,DAY(H47)&lt;10)</formula>
    </cfRule>
    <cfRule type="expression" dxfId="57" priority="16" stopIfTrue="1">
      <formula>AND(H47&gt;=43831,H47&lt;=46752,MONTH(H47)&lt;10,DAY(H47)&lt;10)</formula>
    </cfRule>
    <cfRule type="expression" dxfId="56" priority="17" stopIfTrue="1">
      <formula>AND(H47&gt;=43586,H47&lt;=43830,MONTH(H47)&gt;=10,DAY(H47)&gt;=10)</formula>
    </cfRule>
    <cfRule type="expression" dxfId="55" priority="18" stopIfTrue="1">
      <formula>AND(H47&gt;=43586,H47&lt;=43830,MONTH(H47)&gt;=10,DAY(H47)&lt;10)</formula>
    </cfRule>
    <cfRule type="expression" dxfId="54" priority="15" stopIfTrue="1">
      <formula>AND(H47&gt;=43831,H47&lt;=46752,MONTH(H47)&lt;10,DAY(H47)&gt;=10)</formula>
    </cfRule>
    <cfRule type="expression" dxfId="53" priority="20" stopIfTrue="1">
      <formula>AND(H47&gt;=43586,H47&lt;=43830,MONTH(H47)&lt;10,DAY(H47)&lt;10)</formula>
    </cfRule>
    <cfRule type="expression" dxfId="52" priority="21" stopIfTrue="1">
      <formula>AND(MONTH(H47)&gt;=10,DAY(H47)&gt;=10)</formula>
    </cfRule>
    <cfRule type="expression" dxfId="51" priority="22" stopIfTrue="1">
      <formula>AND(MONTH(H47)&lt;10,DAY(H47)&gt;=10)</formula>
    </cfRule>
    <cfRule type="expression" dxfId="50" priority="23" stopIfTrue="1">
      <formula>AND(MONTH(H47)&lt;10,DAY(H47)&lt;10)</formula>
    </cfRule>
    <cfRule type="expression" dxfId="49" priority="13" stopIfTrue="1">
      <formula>AND(H47&gt;=43831,H47&lt;=46752,MONTH(H47)&gt;=10,DAY(H47)&gt;=10)</formula>
    </cfRule>
    <cfRule type="expression" dxfId="48" priority="19" stopIfTrue="1">
      <formula>AND(H47&gt;=43586,H47&lt;=43830,MONTH(H47)&lt;10,DAY(H47)&gt;=10)</formula>
    </cfRule>
  </conditionalFormatting>
  <conditionalFormatting sqref="U44">
    <cfRule type="expression" dxfId="47" priority="7" stopIfTrue="1">
      <formula>AND(U44&gt;=43586,U44&lt;=43830,MONTH(U44)&lt;10,DAY(U44)&gt;=10)</formula>
    </cfRule>
    <cfRule type="expression" dxfId="46" priority="9" stopIfTrue="1">
      <formula>AND(MONTH(U44)&gt;=10,DAY(U44)&gt;=10)</formula>
    </cfRule>
    <cfRule type="expression" dxfId="45" priority="10" stopIfTrue="1">
      <formula>AND(MONTH(U44)&lt;10,DAY(U44)&gt;=10)</formula>
    </cfRule>
    <cfRule type="expression" dxfId="44" priority="11" stopIfTrue="1">
      <formula>AND(MONTH(U44)&lt;10,DAY(U44)&lt;10)</formula>
    </cfRule>
    <cfRule type="expression" dxfId="43" priority="12" stopIfTrue="1">
      <formula>AND(MONTH(U44)&gt;=10,DAY(U44)&lt;10)</formula>
    </cfRule>
    <cfRule type="expression" dxfId="42" priority="8" stopIfTrue="1">
      <formula>AND(U44&gt;=43586,U44&lt;=43830,MONTH(U44)&lt;10,DAY(U44)&lt;10)</formula>
    </cfRule>
    <cfRule type="expression" dxfId="41" priority="1" stopIfTrue="1">
      <formula>AND(U44&gt;=43831,U44&lt;=46752,MONTH(U44)&gt;=10,DAY(U44)&gt;=10)</formula>
    </cfRule>
    <cfRule type="expression" dxfId="40" priority="2" stopIfTrue="1">
      <formula>AND(U44&gt;=43831,U44&lt;=46752,MONTH(U44)&gt;=10,DAY(U44)&lt;10)</formula>
    </cfRule>
    <cfRule type="expression" dxfId="39" priority="3" stopIfTrue="1">
      <formula>AND(U44&gt;=43831,U44&lt;=46752,MONTH(U44)&lt;10,DAY(U44)&gt;=10)</formula>
    </cfRule>
    <cfRule type="expression" dxfId="38" priority="4" stopIfTrue="1">
      <formula>AND(U44&gt;=43831,U44&lt;=46752,MONTH(U44)&lt;10,DAY(U44)&lt;10)</formula>
    </cfRule>
    <cfRule type="expression" dxfId="37" priority="5" stopIfTrue="1">
      <formula>AND(U44&gt;=43586,U44&lt;=43830,MONTH(U44)&gt;=10,DAY(U44)&gt;=10)</formula>
    </cfRule>
    <cfRule type="expression" dxfId="36" priority="6" stopIfTrue="1">
      <formula>AND(U44&gt;=43586,U44&lt;=43830,MONTH(U44)&gt;=10,DAY(U44)&lt;10)</formula>
    </cfRule>
  </conditionalFormatting>
  <conditionalFormatting sqref="W10">
    <cfRule type="expression" dxfId="35" priority="49" stopIfTrue="1">
      <formula>AND(W10&gt;=43831,W10&lt;=46752,MONTH(W10)&gt;=10,DAY(W10)&gt;=10)</formula>
    </cfRule>
    <cfRule type="expression" dxfId="34" priority="50" stopIfTrue="1">
      <formula>AND(W10&gt;=43831,W10&lt;=46752,MONTH(W10)&gt;=10,DAY(W10)&lt;10)</formula>
    </cfRule>
    <cfRule type="expression" dxfId="33" priority="51" stopIfTrue="1">
      <formula>AND(W10&gt;=43831,W10&lt;=46752,MONTH(W10)&lt;10,DAY(W10)&gt;=10)</formula>
    </cfRule>
    <cfRule type="expression" dxfId="32" priority="52" stopIfTrue="1">
      <formula>AND(W10&gt;=43831,W10&lt;=46752,MONTH(W10)&lt;10,DAY(W10)&lt;10)</formula>
    </cfRule>
    <cfRule type="expression" dxfId="31" priority="53" stopIfTrue="1">
      <formula>AND(W10&gt;=43586,W10&lt;=43830,MONTH(W10)&gt;=10,DAY(W10)&gt;=10)</formula>
    </cfRule>
    <cfRule type="expression" dxfId="30" priority="54" stopIfTrue="1">
      <formula>AND(W10&gt;=43586,W10&lt;=43830,MONTH(W10)&gt;=10,DAY(W10)&lt;10)</formula>
    </cfRule>
    <cfRule type="expression" dxfId="29" priority="55" stopIfTrue="1">
      <formula>AND(W10&gt;=43586,W10&lt;=43830,MONTH(W10)&lt;10,DAY(W10)&gt;=10)</formula>
    </cfRule>
    <cfRule type="expression" dxfId="28" priority="56" stopIfTrue="1">
      <formula>AND(W10&gt;=43586,W10&lt;=43830,MONTH(W10)&lt;10,DAY(W10)&lt;10)</formula>
    </cfRule>
    <cfRule type="expression" dxfId="27" priority="57" stopIfTrue="1">
      <formula>AND(MONTH(W10)&gt;=10,DAY(W10)&gt;=10)</formula>
    </cfRule>
    <cfRule type="expression" dxfId="26" priority="58" stopIfTrue="1">
      <formula>AND(MONTH(W10)&lt;10,DAY(W10)&gt;=10)</formula>
    </cfRule>
    <cfRule type="expression" dxfId="25" priority="59" stopIfTrue="1">
      <formula>AND(MONTH(W10)&lt;10,DAY(W10)&lt;10)</formula>
    </cfRule>
    <cfRule type="expression" dxfId="24" priority="60" stopIfTrue="1">
      <formula>AND(MONTH(W10)&gt;=10,DAY(W10)&lt;10)</formula>
    </cfRule>
  </conditionalFormatting>
  <dataValidations count="1">
    <dataValidation imeMode="off" allowBlank="1" showInputMessage="1" showErrorMessage="1" sqref="W10:AG10 H47:R47 H44:R44 U44:AE44" xr:uid="{00000000-0002-0000-1600-000000000000}"/>
  </dataValidations>
  <pageMargins left="0.70866141732283472" right="0.51181102362204722" top="0.74803149606299213" bottom="0.74803149606299213" header="0.31496062992125984" footer="0.31496062992125984"/>
  <pageSetup paperSize="9" scale="98" orientation="portrait" blackAndWhite="1"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O42"/>
  <sheetViews>
    <sheetView view="pageBreakPreview" topLeftCell="A19" zoomScale="75" zoomScaleNormal="80" zoomScaleSheetLayoutView="75" workbookViewId="0">
      <selection activeCell="A38" sqref="A38:D38"/>
    </sheetView>
  </sheetViews>
  <sheetFormatPr defaultColWidth="9" defaultRowHeight="13.5" x14ac:dyDescent="0.15"/>
  <cols>
    <col min="1" max="1" width="4.375" style="62" customWidth="1"/>
    <col min="2" max="2" width="19.25" style="62" customWidth="1"/>
    <col min="3" max="3" width="12.375" style="62" customWidth="1"/>
    <col min="4" max="4" width="11.75" style="62" customWidth="1"/>
    <col min="5" max="12" width="9" style="62"/>
    <col min="13" max="13" width="59.875" style="62" customWidth="1"/>
    <col min="14" max="14" width="18.375" style="62" customWidth="1"/>
    <col min="15" max="15" width="18.25" style="62" bestFit="1" customWidth="1"/>
    <col min="16" max="23" width="6.5" style="62" customWidth="1"/>
    <col min="24" max="16384" width="9" style="62"/>
  </cols>
  <sheetData>
    <row r="1" spans="2:15" ht="18" customHeight="1" x14ac:dyDescent="0.15">
      <c r="B1" s="273" t="s">
        <v>375</v>
      </c>
      <c r="C1" s="274"/>
      <c r="D1" s="274"/>
      <c r="E1" s="274"/>
      <c r="F1" s="274"/>
      <c r="G1" s="274"/>
      <c r="H1" s="274"/>
      <c r="I1" s="274"/>
      <c r="J1" s="274"/>
      <c r="K1" s="274"/>
      <c r="L1" s="274"/>
      <c r="M1" s="274"/>
      <c r="N1" s="274"/>
      <c r="O1" s="274"/>
    </row>
    <row r="2" spans="2:15" ht="14.25" thickBot="1" x14ac:dyDescent="0.2">
      <c r="B2" s="272" t="s">
        <v>393</v>
      </c>
      <c r="O2" s="94" t="s">
        <v>111</v>
      </c>
    </row>
    <row r="3" spans="2:15" ht="20.100000000000001" customHeight="1" thickBot="1" x14ac:dyDescent="0.2">
      <c r="B3" s="74" t="s">
        <v>112</v>
      </c>
      <c r="C3" s="82"/>
      <c r="D3" s="82"/>
      <c r="E3" s="82"/>
      <c r="F3" s="82"/>
      <c r="G3" s="82"/>
      <c r="H3" s="82"/>
      <c r="I3" s="82"/>
      <c r="J3" s="82"/>
      <c r="K3" s="82"/>
      <c r="L3" s="82"/>
      <c r="M3" s="82"/>
      <c r="N3" s="75" t="s">
        <v>113</v>
      </c>
      <c r="O3" s="76" t="s">
        <v>114</v>
      </c>
    </row>
    <row r="4" spans="2:15" ht="20.100000000000001" customHeight="1" x14ac:dyDescent="0.15">
      <c r="B4" s="65" t="s">
        <v>115</v>
      </c>
      <c r="C4" s="227" t="s">
        <v>116</v>
      </c>
      <c r="N4" s="228"/>
      <c r="O4" s="229"/>
    </row>
    <row r="5" spans="2:15" ht="20.100000000000001" customHeight="1" x14ac:dyDescent="0.15">
      <c r="B5" s="65"/>
      <c r="C5" s="88"/>
      <c r="D5" s="835" t="s">
        <v>337</v>
      </c>
      <c r="E5" s="836"/>
      <c r="F5" s="836"/>
      <c r="G5" s="836"/>
      <c r="H5" s="836"/>
      <c r="I5" s="836"/>
      <c r="J5" s="836"/>
      <c r="K5" s="836"/>
      <c r="L5" s="836"/>
      <c r="M5" s="837"/>
      <c r="N5" s="77" t="s">
        <v>117</v>
      </c>
      <c r="O5" s="229"/>
    </row>
    <row r="6" spans="2:15" ht="20.100000000000001" customHeight="1" x14ac:dyDescent="0.15">
      <c r="B6" s="65"/>
      <c r="C6" s="228" t="s">
        <v>118</v>
      </c>
      <c r="N6" s="228"/>
      <c r="O6" s="229"/>
    </row>
    <row r="7" spans="2:15" ht="40.5" customHeight="1" x14ac:dyDescent="0.15">
      <c r="B7" s="70"/>
      <c r="C7" s="88"/>
      <c r="D7" s="838" t="s">
        <v>338</v>
      </c>
      <c r="E7" s="839"/>
      <c r="F7" s="839"/>
      <c r="G7" s="839"/>
      <c r="H7" s="839"/>
      <c r="I7" s="839"/>
      <c r="J7" s="839"/>
      <c r="K7" s="839"/>
      <c r="L7" s="839"/>
      <c r="M7" s="840"/>
      <c r="N7" s="77" t="s">
        <v>117</v>
      </c>
      <c r="O7" s="229"/>
    </row>
    <row r="8" spans="2:15" ht="20.100000000000001" customHeight="1" x14ac:dyDescent="0.15">
      <c r="B8" s="65" t="s">
        <v>119</v>
      </c>
      <c r="C8" s="228" t="s">
        <v>120</v>
      </c>
      <c r="N8" s="228"/>
      <c r="O8" s="229"/>
    </row>
    <row r="9" spans="2:15" ht="20.100000000000001" customHeight="1" x14ac:dyDescent="0.15">
      <c r="B9" s="65"/>
      <c r="C9" s="228"/>
      <c r="D9" s="62" t="s">
        <v>465</v>
      </c>
      <c r="N9" s="78" t="s">
        <v>117</v>
      </c>
      <c r="O9" s="229"/>
    </row>
    <row r="10" spans="2:15" ht="20.100000000000001" customHeight="1" x14ac:dyDescent="0.15">
      <c r="B10" s="65"/>
      <c r="C10" s="228"/>
      <c r="D10" s="62" t="s">
        <v>466</v>
      </c>
      <c r="N10" s="78" t="s">
        <v>117</v>
      </c>
      <c r="O10" s="79"/>
    </row>
    <row r="11" spans="2:15" ht="20.100000000000001" customHeight="1" x14ac:dyDescent="0.15">
      <c r="B11" s="65"/>
      <c r="C11" s="228"/>
      <c r="D11" s="62" t="s">
        <v>467</v>
      </c>
      <c r="N11" s="78" t="s">
        <v>117</v>
      </c>
      <c r="O11" s="79"/>
    </row>
    <row r="12" spans="2:15" ht="20.100000000000001" customHeight="1" x14ac:dyDescent="0.15">
      <c r="B12" s="65"/>
      <c r="C12" s="88"/>
      <c r="D12" s="89" t="s">
        <v>121</v>
      </c>
      <c r="E12" s="89"/>
      <c r="F12" s="89"/>
      <c r="G12" s="89"/>
      <c r="H12" s="89"/>
      <c r="I12" s="89"/>
      <c r="J12" s="89"/>
      <c r="K12" s="89"/>
      <c r="L12" s="89"/>
      <c r="M12" s="89"/>
      <c r="N12" s="77" t="s">
        <v>117</v>
      </c>
      <c r="O12" s="79"/>
    </row>
    <row r="13" spans="2:15" ht="20.100000000000001" customHeight="1" x14ac:dyDescent="0.15">
      <c r="B13" s="65"/>
      <c r="C13" s="228" t="s">
        <v>122</v>
      </c>
      <c r="N13" s="228"/>
      <c r="O13" s="79"/>
    </row>
    <row r="14" spans="2:15" ht="20.100000000000001" customHeight="1" x14ac:dyDescent="0.15">
      <c r="B14" s="65"/>
      <c r="C14" s="228"/>
      <c r="D14" s="62" t="s">
        <v>468</v>
      </c>
      <c r="N14" s="78" t="s">
        <v>117</v>
      </c>
      <c r="O14" s="80" t="s">
        <v>79</v>
      </c>
    </row>
    <row r="15" spans="2:15" ht="35.25" customHeight="1" x14ac:dyDescent="0.15">
      <c r="B15" s="65"/>
      <c r="C15" s="88"/>
      <c r="D15" s="838" t="s">
        <v>339</v>
      </c>
      <c r="E15" s="839"/>
      <c r="F15" s="839"/>
      <c r="G15" s="839"/>
      <c r="H15" s="839"/>
      <c r="I15" s="839"/>
      <c r="J15" s="839"/>
      <c r="K15" s="839"/>
      <c r="L15" s="839"/>
      <c r="M15" s="840"/>
      <c r="N15" s="77" t="s">
        <v>117</v>
      </c>
      <c r="O15" s="79"/>
    </row>
    <row r="16" spans="2:15" ht="20.100000000000001" customHeight="1" x14ac:dyDescent="0.15">
      <c r="B16" s="65"/>
      <c r="C16" s="228" t="s">
        <v>123</v>
      </c>
      <c r="N16" s="228"/>
      <c r="O16" s="79"/>
    </row>
    <row r="17" spans="2:15" ht="20.100000000000001" customHeight="1" x14ac:dyDescent="0.15">
      <c r="B17" s="65"/>
      <c r="C17" s="88"/>
      <c r="D17" s="89" t="s">
        <v>469</v>
      </c>
      <c r="E17" s="89"/>
      <c r="F17" s="89"/>
      <c r="G17" s="89"/>
      <c r="H17" s="89"/>
      <c r="I17" s="89"/>
      <c r="J17" s="89"/>
      <c r="K17" s="89"/>
      <c r="L17" s="89"/>
      <c r="M17" s="89"/>
      <c r="N17" s="77" t="s">
        <v>117</v>
      </c>
      <c r="O17" s="79"/>
    </row>
    <row r="18" spans="2:15" ht="20.100000000000001" customHeight="1" x14ac:dyDescent="0.15">
      <c r="B18" s="65"/>
      <c r="C18" s="228" t="s">
        <v>124</v>
      </c>
      <c r="N18" s="228"/>
      <c r="O18" s="79"/>
    </row>
    <row r="19" spans="2:15" ht="20.100000000000001" customHeight="1" x14ac:dyDescent="0.15">
      <c r="B19" s="65"/>
      <c r="C19" s="228"/>
      <c r="D19" s="62" t="s">
        <v>470</v>
      </c>
      <c r="N19" s="78" t="s">
        <v>117</v>
      </c>
      <c r="O19" s="79"/>
    </row>
    <row r="20" spans="2:15" ht="20.100000000000001" customHeight="1" x14ac:dyDescent="0.15">
      <c r="B20" s="71"/>
      <c r="C20" s="228"/>
      <c r="D20" s="62" t="s">
        <v>471</v>
      </c>
      <c r="N20" s="78" t="s">
        <v>117</v>
      </c>
      <c r="O20" s="79"/>
    </row>
    <row r="21" spans="2:15" ht="20.100000000000001" customHeight="1" x14ac:dyDescent="0.15">
      <c r="B21" s="99"/>
      <c r="C21" s="88"/>
      <c r="D21" s="89" t="s">
        <v>472</v>
      </c>
      <c r="E21" s="89"/>
      <c r="F21" s="89"/>
      <c r="G21" s="89"/>
      <c r="H21" s="89"/>
      <c r="I21" s="89"/>
      <c r="J21" s="89"/>
      <c r="K21" s="89"/>
      <c r="L21" s="89"/>
      <c r="M21" s="89"/>
      <c r="N21" s="77" t="s">
        <v>117</v>
      </c>
      <c r="O21" s="79"/>
    </row>
    <row r="22" spans="2:15" ht="20.100000000000001" customHeight="1" x14ac:dyDescent="0.15">
      <c r="B22" s="65" t="s">
        <v>125</v>
      </c>
      <c r="C22" s="228" t="s">
        <v>126</v>
      </c>
      <c r="N22" s="78" t="s">
        <v>117</v>
      </c>
      <c r="O22" s="79"/>
    </row>
    <row r="23" spans="2:15" ht="20.100000000000001" customHeight="1" x14ac:dyDescent="0.15">
      <c r="B23" s="65"/>
      <c r="C23" s="228" t="s">
        <v>127</v>
      </c>
      <c r="N23" s="78" t="s">
        <v>117</v>
      </c>
      <c r="O23" s="79"/>
    </row>
    <row r="24" spans="2:15" ht="20.100000000000001" customHeight="1" thickBot="1" x14ac:dyDescent="0.2">
      <c r="B24" s="65"/>
      <c r="C24" s="228" t="s">
        <v>128</v>
      </c>
      <c r="N24" s="78" t="s">
        <v>117</v>
      </c>
      <c r="O24" s="81"/>
    </row>
    <row r="25" spans="2:15" ht="20.100000000000001" customHeight="1" thickBot="1" x14ac:dyDescent="0.2">
      <c r="B25" s="74" t="s">
        <v>129</v>
      </c>
      <c r="C25" s="82"/>
      <c r="D25" s="82"/>
      <c r="E25" s="82"/>
      <c r="F25" s="82"/>
      <c r="G25" s="82"/>
      <c r="H25" s="82"/>
      <c r="I25" s="82"/>
      <c r="J25" s="82"/>
      <c r="K25" s="82"/>
      <c r="L25" s="82"/>
      <c r="M25" s="82"/>
      <c r="N25" s="82"/>
      <c r="O25" s="83"/>
    </row>
    <row r="26" spans="2:15" ht="20.100000000000001" customHeight="1" x14ac:dyDescent="0.15">
      <c r="B26" s="65"/>
      <c r="C26" s="84" t="s">
        <v>473</v>
      </c>
      <c r="D26" s="85"/>
      <c r="E26" s="85"/>
      <c r="F26" s="85"/>
      <c r="G26" s="85"/>
      <c r="H26" s="85"/>
      <c r="I26" s="85"/>
      <c r="J26" s="85"/>
      <c r="K26" s="85"/>
      <c r="L26" s="85"/>
      <c r="M26" s="85"/>
      <c r="N26" s="86" t="s">
        <v>117</v>
      </c>
      <c r="O26" s="87"/>
    </row>
    <row r="27" spans="2:15" ht="20.100000000000001" customHeight="1" x14ac:dyDescent="0.15">
      <c r="B27" s="65"/>
      <c r="C27" s="88" t="s">
        <v>474</v>
      </c>
      <c r="D27" s="89"/>
      <c r="E27" s="89"/>
      <c r="F27" s="89"/>
      <c r="G27" s="89"/>
      <c r="H27" s="89"/>
      <c r="I27" s="89"/>
      <c r="J27" s="89"/>
      <c r="K27" s="89"/>
      <c r="L27" s="89"/>
      <c r="M27" s="89"/>
      <c r="N27" s="90" t="s">
        <v>117</v>
      </c>
      <c r="O27" s="79"/>
    </row>
    <row r="28" spans="2:15" ht="20.100000000000001" customHeight="1" x14ac:dyDescent="0.15">
      <c r="B28" s="65"/>
      <c r="C28" s="91" t="s">
        <v>475</v>
      </c>
      <c r="D28" s="92"/>
      <c r="E28" s="92"/>
      <c r="F28" s="92"/>
      <c r="G28" s="92"/>
      <c r="H28" s="92"/>
      <c r="I28" s="92"/>
      <c r="J28" s="92"/>
      <c r="K28" s="92"/>
      <c r="L28" s="92"/>
      <c r="M28" s="92"/>
      <c r="N28" s="90" t="s">
        <v>117</v>
      </c>
      <c r="O28" s="80" t="s">
        <v>79</v>
      </c>
    </row>
    <row r="29" spans="2:15" ht="20.100000000000001" customHeight="1" x14ac:dyDescent="0.15">
      <c r="B29" s="65"/>
      <c r="C29" s="91" t="s">
        <v>476</v>
      </c>
      <c r="D29" s="92"/>
      <c r="E29" s="92"/>
      <c r="F29" s="92"/>
      <c r="G29" s="92"/>
      <c r="H29" s="92"/>
      <c r="I29" s="92"/>
      <c r="J29" s="92"/>
      <c r="K29" s="92"/>
      <c r="L29" s="92"/>
      <c r="M29" s="92"/>
      <c r="N29" s="90" t="s">
        <v>117</v>
      </c>
      <c r="O29" s="79"/>
    </row>
    <row r="30" spans="2:15" ht="20.100000000000001" customHeight="1" x14ac:dyDescent="0.15">
      <c r="B30" s="65"/>
      <c r="C30" s="228" t="s">
        <v>477</v>
      </c>
      <c r="N30" s="78" t="s">
        <v>117</v>
      </c>
      <c r="O30" s="79"/>
    </row>
    <row r="31" spans="2:15" ht="20.100000000000001" customHeight="1" thickBot="1" x14ac:dyDescent="0.2">
      <c r="B31" s="65"/>
      <c r="C31" s="230" t="s">
        <v>330</v>
      </c>
      <c r="D31" s="231"/>
      <c r="E31" s="231"/>
      <c r="F31" s="231"/>
      <c r="G31" s="231"/>
      <c r="H31" s="231"/>
      <c r="I31" s="231"/>
      <c r="J31" s="231"/>
      <c r="K31" s="231"/>
      <c r="L31" s="231"/>
      <c r="M31" s="232"/>
      <c r="N31" s="209" t="s">
        <v>132</v>
      </c>
      <c r="O31" s="210"/>
    </row>
    <row r="32" spans="2:15" ht="20.100000000000001" customHeight="1" thickBot="1" x14ac:dyDescent="0.2">
      <c r="B32" s="74" t="s">
        <v>130</v>
      </c>
      <c r="C32" s="82"/>
      <c r="D32" s="82"/>
      <c r="E32" s="82"/>
      <c r="F32" s="82"/>
      <c r="G32" s="82"/>
      <c r="H32" s="82"/>
      <c r="I32" s="82"/>
      <c r="J32" s="82"/>
      <c r="K32" s="82"/>
      <c r="L32" s="82"/>
      <c r="M32" s="82"/>
      <c r="N32" s="82"/>
      <c r="O32" s="83"/>
    </row>
    <row r="33" spans="1:15" ht="20.100000000000001" customHeight="1" x14ac:dyDescent="0.15">
      <c r="B33" s="65" t="s">
        <v>131</v>
      </c>
      <c r="C33" s="227" t="s">
        <v>478</v>
      </c>
      <c r="N33" s="86" t="s">
        <v>132</v>
      </c>
      <c r="O33" s="87"/>
    </row>
    <row r="34" spans="1:15" ht="19.5" customHeight="1" x14ac:dyDescent="0.15">
      <c r="B34" s="233" t="s">
        <v>115</v>
      </c>
      <c r="C34" s="234" t="s">
        <v>133</v>
      </c>
      <c r="D34" s="235"/>
      <c r="E34" s="235"/>
      <c r="F34" s="235"/>
      <c r="G34" s="235"/>
      <c r="H34" s="235"/>
      <c r="I34" s="235"/>
      <c r="J34" s="235"/>
      <c r="K34" s="235"/>
      <c r="L34" s="235"/>
      <c r="M34" s="235"/>
      <c r="N34" s="234"/>
      <c r="O34" s="79"/>
    </row>
    <row r="35" spans="1:15" ht="19.5" customHeight="1" x14ac:dyDescent="0.15">
      <c r="B35" s="65"/>
      <c r="C35" s="88"/>
      <c r="D35" s="89" t="s">
        <v>479</v>
      </c>
      <c r="E35" s="89"/>
      <c r="F35" s="89"/>
      <c r="G35" s="89"/>
      <c r="H35" s="89"/>
      <c r="I35" s="89"/>
      <c r="J35" s="89"/>
      <c r="K35" s="89"/>
      <c r="L35" s="89"/>
      <c r="M35" s="89"/>
      <c r="N35" s="77" t="s">
        <v>117</v>
      </c>
      <c r="O35" s="79"/>
    </row>
    <row r="36" spans="1:15" ht="20.100000000000001" customHeight="1" x14ac:dyDescent="0.15">
      <c r="B36" s="65"/>
      <c r="C36" s="228" t="s">
        <v>317</v>
      </c>
      <c r="N36" s="228"/>
      <c r="O36" s="79"/>
    </row>
    <row r="37" spans="1:15" ht="20.100000000000001" customHeight="1" x14ac:dyDescent="0.15">
      <c r="B37" s="65"/>
      <c r="C37" s="88"/>
      <c r="D37" s="284" t="s">
        <v>480</v>
      </c>
      <c r="E37" s="89"/>
      <c r="F37" s="89"/>
      <c r="G37" s="89"/>
      <c r="H37" s="89"/>
      <c r="I37" s="89"/>
      <c r="J37" s="89"/>
      <c r="K37" s="89"/>
      <c r="L37" s="89"/>
      <c r="M37" s="89"/>
      <c r="N37" s="77" t="s">
        <v>117</v>
      </c>
      <c r="O37" s="80" t="s">
        <v>79</v>
      </c>
    </row>
    <row r="38" spans="1:15" ht="20.100000000000001" customHeight="1" x14ac:dyDescent="0.15">
      <c r="B38" s="65"/>
      <c r="C38" s="228" t="s">
        <v>134</v>
      </c>
      <c r="D38" s="285"/>
      <c r="N38" s="228"/>
      <c r="O38" s="229"/>
    </row>
    <row r="39" spans="1:15" ht="20.100000000000001" customHeight="1" x14ac:dyDescent="0.15">
      <c r="B39" s="65"/>
      <c r="C39" s="88"/>
      <c r="D39" s="284" t="s">
        <v>481</v>
      </c>
      <c r="E39" s="89"/>
      <c r="F39" s="89"/>
      <c r="G39" s="89"/>
      <c r="H39" s="89"/>
      <c r="I39" s="89"/>
      <c r="J39" s="89"/>
      <c r="K39" s="89"/>
      <c r="L39" s="89"/>
      <c r="M39" s="89"/>
      <c r="N39" s="77" t="s">
        <v>117</v>
      </c>
      <c r="O39" s="229"/>
    </row>
    <row r="40" spans="1:15" ht="20.100000000000001" customHeight="1" x14ac:dyDescent="0.15">
      <c r="B40" s="65"/>
      <c r="C40" s="228" t="s">
        <v>135</v>
      </c>
      <c r="N40" s="228"/>
      <c r="O40" s="229"/>
    </row>
    <row r="41" spans="1:15" ht="19.5" customHeight="1" x14ac:dyDescent="0.15">
      <c r="A41" s="831"/>
      <c r="B41" s="70"/>
      <c r="C41" s="88"/>
      <c r="D41" s="89" t="s">
        <v>482</v>
      </c>
      <c r="E41" s="89"/>
      <c r="F41" s="89"/>
      <c r="G41" s="89"/>
      <c r="H41" s="89"/>
      <c r="I41" s="89"/>
      <c r="J41" s="89"/>
      <c r="K41" s="89"/>
      <c r="L41" s="89"/>
      <c r="M41" s="89"/>
      <c r="N41" s="77" t="s">
        <v>117</v>
      </c>
      <c r="O41" s="229"/>
    </row>
    <row r="42" spans="1:15" ht="19.5" customHeight="1" thickBot="1" x14ac:dyDescent="0.2">
      <c r="A42" s="831"/>
      <c r="B42" s="69" t="s">
        <v>136</v>
      </c>
      <c r="C42" s="832" t="s">
        <v>483</v>
      </c>
      <c r="D42" s="833"/>
      <c r="E42" s="833"/>
      <c r="F42" s="833"/>
      <c r="G42" s="833"/>
      <c r="H42" s="833"/>
      <c r="I42" s="833"/>
      <c r="J42" s="833"/>
      <c r="K42" s="833"/>
      <c r="L42" s="833"/>
      <c r="M42" s="834"/>
      <c r="N42" s="93" t="s">
        <v>117</v>
      </c>
      <c r="O42" s="236"/>
    </row>
  </sheetData>
  <customSheetViews>
    <customSheetView guid="{13F42123-AF55-44CC-A9A8-BBBCF315987F}" scale="75" showPageBreaks="1" printArea="1" view="pageBreakPreview" topLeftCell="A19">
      <selection activeCell="A38" sqref="A38:D38"/>
      <pageMargins left="0.39370078740157483" right="0.39370078740157483" top="0.78740157480314965" bottom="0.39370078740157483" header="0.74803149606299213" footer="0.51181102362204722"/>
      <printOptions horizontalCentered="1"/>
      <pageSetup paperSize="9" scale="63" firstPageNumber="0" orientation="landscape" blackAndWhite="1" useFirstPageNumber="1" r:id="rId1"/>
      <headerFooter alignWithMargins="0"/>
    </customSheetView>
    <customSheetView guid="{001DCE84-332C-421D-A468-8B2458000A74}" scale="75" showPageBreaks="1" printArea="1" view="pageBreakPreview" topLeftCell="A19">
      <selection activeCell="A38" sqref="A38:D38"/>
      <pageMargins left="0.39370078740157483" right="0.39370078740157483" top="0.78740157480314965" bottom="0.39370078740157483" header="0.74803149606299213" footer="0.51181102362204722"/>
      <printOptions horizontalCentered="1"/>
      <pageSetup paperSize="9" scale="63" firstPageNumber="0" orientation="landscape" blackAndWhite="1" useFirstPageNumber="1" r:id="rId2"/>
      <headerFooter alignWithMargins="0"/>
    </customSheetView>
    <customSheetView guid="{DB6034AB-B9A5-4098-8138-2412AF3DB915}" scale="75" showPageBreaks="1" printArea="1" view="pageBreakPreview" topLeftCell="A19">
      <selection activeCell="A38" sqref="A38:D38"/>
      <pageMargins left="0.39370078740157483" right="0.39370078740157483" top="0.78740157480314965" bottom="0.39370078740157483" header="0.74803149606299213" footer="0.51181102362204722"/>
      <printOptions horizontalCentered="1"/>
      <pageSetup paperSize="9" scale="63" firstPageNumber="0" orientation="landscape" blackAndWhite="1" useFirstPageNumber="1" r:id="rId3"/>
      <headerFooter alignWithMargins="0"/>
    </customSheetView>
  </customSheetViews>
  <mergeCells count="5">
    <mergeCell ref="A41:A42"/>
    <mergeCell ref="C42:M42"/>
    <mergeCell ref="D5:M5"/>
    <mergeCell ref="D7:M7"/>
    <mergeCell ref="D15:M15"/>
  </mergeCells>
  <phoneticPr fontId="1"/>
  <dataValidations count="1">
    <dataValidation imeMode="hiragana" allowBlank="1" showInputMessage="1" showErrorMessage="1" sqref="C4:M42" xr:uid="{00000000-0002-0000-1700-000000000000}"/>
  </dataValidations>
  <printOptions horizontalCentered="1"/>
  <pageMargins left="0.39370078740157483" right="0.39370078740157483" top="0.78740157480314965" bottom="0.39370078740157483" header="0.74803149606299213" footer="0.51181102362204722"/>
  <pageSetup paperSize="9" scale="63" firstPageNumber="0" orientation="landscape" blackAndWhite="1" useFirstPageNumber="1" r:id="rId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32"/>
  <sheetViews>
    <sheetView view="pageBreakPreview" topLeftCell="A25" zoomScale="90" zoomScaleNormal="90" zoomScaleSheetLayoutView="90" workbookViewId="0">
      <selection activeCell="A38" sqref="A38:D38"/>
    </sheetView>
  </sheetViews>
  <sheetFormatPr defaultColWidth="9" defaultRowHeight="13.5" x14ac:dyDescent="0.15"/>
  <cols>
    <col min="1" max="1" width="4" style="62" customWidth="1"/>
    <col min="2" max="2" width="3.375" style="62" customWidth="1"/>
    <col min="3" max="3" width="12.375" style="62" customWidth="1"/>
    <col min="4" max="4" width="11.75" style="62" customWidth="1"/>
    <col min="5" max="12" width="9" style="62"/>
    <col min="13" max="13" width="21.125" style="62" customWidth="1"/>
    <col min="14" max="20" width="11.5" style="62" customWidth="1"/>
    <col min="21" max="16384" width="9" style="62"/>
  </cols>
  <sheetData>
    <row r="1" spans="2:20" ht="18.75" x14ac:dyDescent="0.15">
      <c r="B1" s="273" t="s">
        <v>376</v>
      </c>
      <c r="C1" s="274"/>
      <c r="D1" s="274"/>
      <c r="E1" s="274"/>
      <c r="F1" s="274"/>
      <c r="G1" s="274"/>
      <c r="H1" s="274"/>
      <c r="I1" s="274"/>
      <c r="J1" s="274"/>
      <c r="K1" s="274"/>
      <c r="L1" s="274"/>
      <c r="M1" s="274"/>
      <c r="N1" s="274"/>
      <c r="O1" s="274"/>
      <c r="P1" s="274"/>
      <c r="Q1" s="274"/>
      <c r="R1" s="274"/>
      <c r="S1" s="274"/>
      <c r="T1" s="274"/>
    </row>
    <row r="2" spans="2:20" ht="15" thickBot="1" x14ac:dyDescent="0.2">
      <c r="B2" s="277" t="s">
        <v>394</v>
      </c>
      <c r="T2" s="94" t="s">
        <v>137</v>
      </c>
    </row>
    <row r="3" spans="2:20" ht="30" customHeight="1" thickBot="1" x14ac:dyDescent="0.2">
      <c r="B3" s="95"/>
      <c r="C3" s="96" t="s">
        <v>415</v>
      </c>
      <c r="D3" s="82"/>
      <c r="E3" s="82"/>
      <c r="F3" s="82"/>
      <c r="G3" s="82"/>
      <c r="H3" s="82"/>
      <c r="I3" s="82"/>
      <c r="J3" s="82"/>
      <c r="K3" s="82"/>
      <c r="L3" s="82"/>
      <c r="M3" s="97"/>
      <c r="N3" s="98"/>
      <c r="O3" s="275" t="s">
        <v>138</v>
      </c>
      <c r="P3" s="275" t="s">
        <v>138</v>
      </c>
      <c r="Q3" s="275" t="s">
        <v>138</v>
      </c>
      <c r="R3" s="275" t="s">
        <v>138</v>
      </c>
      <c r="S3" s="275" t="s">
        <v>138</v>
      </c>
      <c r="T3" s="276" t="s">
        <v>138</v>
      </c>
    </row>
    <row r="4" spans="2:20" ht="27.95" customHeight="1" x14ac:dyDescent="0.15">
      <c r="B4" s="99"/>
      <c r="C4" s="85" t="s">
        <v>484</v>
      </c>
      <c r="D4" s="85"/>
      <c r="E4" s="85"/>
      <c r="F4" s="85"/>
      <c r="G4" s="85"/>
      <c r="H4" s="85"/>
      <c r="I4" s="85"/>
      <c r="J4" s="85"/>
      <c r="K4" s="85"/>
      <c r="L4" s="85"/>
      <c r="M4" s="85"/>
      <c r="N4" s="841" t="s">
        <v>139</v>
      </c>
      <c r="O4" s="100" t="s">
        <v>132</v>
      </c>
      <c r="P4" s="100" t="s">
        <v>132</v>
      </c>
      <c r="Q4" s="100" t="s">
        <v>132</v>
      </c>
      <c r="R4" s="100" t="s">
        <v>132</v>
      </c>
      <c r="S4" s="100" t="s">
        <v>132</v>
      </c>
      <c r="T4" s="101" t="s">
        <v>132</v>
      </c>
    </row>
    <row r="5" spans="2:20" ht="27.95" customHeight="1" x14ac:dyDescent="0.15">
      <c r="B5" s="102"/>
      <c r="C5" s="92" t="s">
        <v>485</v>
      </c>
      <c r="D5" s="92"/>
      <c r="E5" s="92"/>
      <c r="F5" s="92"/>
      <c r="G5" s="92"/>
      <c r="H5" s="92"/>
      <c r="I5" s="92"/>
      <c r="J5" s="92"/>
      <c r="K5" s="92"/>
      <c r="L5" s="92"/>
      <c r="M5" s="92"/>
      <c r="N5" s="842"/>
      <c r="O5" s="103" t="s">
        <v>132</v>
      </c>
      <c r="P5" s="103" t="s">
        <v>132</v>
      </c>
      <c r="Q5" s="103" t="s">
        <v>132</v>
      </c>
      <c r="R5" s="103" t="s">
        <v>132</v>
      </c>
      <c r="S5" s="103" t="s">
        <v>132</v>
      </c>
      <c r="T5" s="104" t="s">
        <v>132</v>
      </c>
    </row>
    <row r="6" spans="2:20" ht="27.95" customHeight="1" x14ac:dyDescent="0.15">
      <c r="B6" s="102"/>
      <c r="C6" s="92" t="s">
        <v>486</v>
      </c>
      <c r="D6" s="92"/>
      <c r="E6" s="92"/>
      <c r="F6" s="92"/>
      <c r="G6" s="92"/>
      <c r="H6" s="92"/>
      <c r="I6" s="92"/>
      <c r="J6" s="92"/>
      <c r="K6" s="92"/>
      <c r="L6" s="92"/>
      <c r="M6" s="92"/>
      <c r="N6" s="842"/>
      <c r="O6" s="105" t="s">
        <v>132</v>
      </c>
      <c r="P6" s="105" t="s">
        <v>132</v>
      </c>
      <c r="Q6" s="105" t="s">
        <v>132</v>
      </c>
      <c r="R6" s="105" t="s">
        <v>132</v>
      </c>
      <c r="S6" s="105" t="s">
        <v>132</v>
      </c>
      <c r="T6" s="106" t="s">
        <v>132</v>
      </c>
    </row>
    <row r="7" spans="2:20" ht="27.95" customHeight="1" x14ac:dyDescent="0.15">
      <c r="B7" s="102"/>
      <c r="C7" s="92" t="s">
        <v>487</v>
      </c>
      <c r="D7" s="92"/>
      <c r="E7" s="92"/>
      <c r="F7" s="92"/>
      <c r="G7" s="92"/>
      <c r="H7" s="92"/>
      <c r="I7" s="92"/>
      <c r="J7" s="92"/>
      <c r="K7" s="92"/>
      <c r="L7" s="92"/>
      <c r="M7" s="92"/>
      <c r="N7" s="842"/>
      <c r="O7" s="105" t="s">
        <v>132</v>
      </c>
      <c r="P7" s="105" t="s">
        <v>132</v>
      </c>
      <c r="Q7" s="105" t="s">
        <v>132</v>
      </c>
      <c r="R7" s="105" t="s">
        <v>132</v>
      </c>
      <c r="S7" s="105" t="s">
        <v>132</v>
      </c>
      <c r="T7" s="106" t="s">
        <v>132</v>
      </c>
    </row>
    <row r="8" spans="2:20" ht="27.95" customHeight="1" x14ac:dyDescent="0.15">
      <c r="B8" s="102"/>
      <c r="C8" s="92" t="s">
        <v>488</v>
      </c>
      <c r="D8" s="92"/>
      <c r="E8" s="92"/>
      <c r="F8" s="92"/>
      <c r="G8" s="92"/>
      <c r="H8" s="92"/>
      <c r="I8" s="92"/>
      <c r="J8" s="92"/>
      <c r="K8" s="92"/>
      <c r="L8" s="92"/>
      <c r="M8" s="92"/>
      <c r="N8" s="842"/>
      <c r="O8" s="105" t="s">
        <v>132</v>
      </c>
      <c r="P8" s="105" t="s">
        <v>132</v>
      </c>
      <c r="Q8" s="105" t="s">
        <v>132</v>
      </c>
      <c r="R8" s="105" t="s">
        <v>132</v>
      </c>
      <c r="S8" s="105" t="s">
        <v>132</v>
      </c>
      <c r="T8" s="106" t="s">
        <v>132</v>
      </c>
    </row>
    <row r="9" spans="2:20" ht="27.95" customHeight="1" x14ac:dyDescent="0.15">
      <c r="B9" s="102"/>
      <c r="C9" s="89" t="s">
        <v>140</v>
      </c>
      <c r="D9" s="89"/>
      <c r="E9" s="89"/>
      <c r="F9" s="89"/>
      <c r="G9" s="89"/>
      <c r="H9" s="89"/>
      <c r="I9" s="89"/>
      <c r="J9" s="89"/>
      <c r="K9" s="89"/>
      <c r="L9" s="89"/>
      <c r="M9" s="89"/>
      <c r="N9" s="842"/>
      <c r="O9" s="105" t="s">
        <v>132</v>
      </c>
      <c r="P9" s="105" t="s">
        <v>132</v>
      </c>
      <c r="Q9" s="105" t="s">
        <v>132</v>
      </c>
      <c r="R9" s="105" t="s">
        <v>132</v>
      </c>
      <c r="S9" s="105" t="s">
        <v>132</v>
      </c>
      <c r="T9" s="106" t="s">
        <v>132</v>
      </c>
    </row>
    <row r="10" spans="2:20" ht="27.95" customHeight="1" x14ac:dyDescent="0.15">
      <c r="B10" s="102"/>
      <c r="C10" s="92" t="s">
        <v>141</v>
      </c>
      <c r="D10" s="92"/>
      <c r="E10" s="92"/>
      <c r="F10" s="92"/>
      <c r="G10" s="92"/>
      <c r="H10" s="92"/>
      <c r="I10" s="92"/>
      <c r="J10" s="92"/>
      <c r="K10" s="92"/>
      <c r="L10" s="92"/>
      <c r="M10" s="92"/>
      <c r="N10" s="842"/>
      <c r="O10" s="105" t="s">
        <v>132</v>
      </c>
      <c r="P10" s="105" t="s">
        <v>132</v>
      </c>
      <c r="Q10" s="105" t="s">
        <v>132</v>
      </c>
      <c r="R10" s="105" t="s">
        <v>132</v>
      </c>
      <c r="S10" s="105" t="s">
        <v>132</v>
      </c>
      <c r="T10" s="106" t="s">
        <v>132</v>
      </c>
    </row>
    <row r="11" spans="2:20" ht="27.95" customHeight="1" x14ac:dyDescent="0.15">
      <c r="B11" s="102"/>
      <c r="C11" s="286" t="s">
        <v>423</v>
      </c>
      <c r="D11" s="92"/>
      <c r="E11" s="92"/>
      <c r="F11" s="92"/>
      <c r="G11" s="92"/>
      <c r="H11" s="92"/>
      <c r="I11" s="92"/>
      <c r="J11" s="92"/>
      <c r="K11" s="92"/>
      <c r="L11" s="92"/>
      <c r="M11" s="92"/>
      <c r="N11" s="842"/>
      <c r="O11" s="105" t="s">
        <v>132</v>
      </c>
      <c r="P11" s="105" t="s">
        <v>132</v>
      </c>
      <c r="Q11" s="105" t="s">
        <v>132</v>
      </c>
      <c r="R11" s="105" t="s">
        <v>132</v>
      </c>
      <c r="S11" s="105" t="s">
        <v>132</v>
      </c>
      <c r="T11" s="106" t="s">
        <v>132</v>
      </c>
    </row>
    <row r="12" spans="2:20" ht="27.95" customHeight="1" x14ac:dyDescent="0.15">
      <c r="B12" s="102"/>
      <c r="C12" s="92" t="s">
        <v>142</v>
      </c>
      <c r="D12" s="92"/>
      <c r="E12" s="92"/>
      <c r="F12" s="92"/>
      <c r="G12" s="92"/>
      <c r="H12" s="92"/>
      <c r="I12" s="92"/>
      <c r="J12" s="92"/>
      <c r="K12" s="92"/>
      <c r="L12" s="92"/>
      <c r="M12" s="92"/>
      <c r="N12" s="842"/>
      <c r="O12" s="105" t="s">
        <v>132</v>
      </c>
      <c r="P12" s="105" t="s">
        <v>132</v>
      </c>
      <c r="Q12" s="105" t="s">
        <v>132</v>
      </c>
      <c r="R12" s="105" t="s">
        <v>132</v>
      </c>
      <c r="S12" s="105" t="s">
        <v>132</v>
      </c>
      <c r="T12" s="106" t="s">
        <v>132</v>
      </c>
    </row>
    <row r="13" spans="2:20" ht="27.95" customHeight="1" x14ac:dyDescent="0.15">
      <c r="B13" s="102"/>
      <c r="C13" s="92" t="s">
        <v>143</v>
      </c>
      <c r="D13" s="92"/>
      <c r="E13" s="92"/>
      <c r="F13" s="92"/>
      <c r="G13" s="92"/>
      <c r="H13" s="92"/>
      <c r="I13" s="92"/>
      <c r="J13" s="92"/>
      <c r="K13" s="92"/>
      <c r="L13" s="92"/>
      <c r="M13" s="92"/>
      <c r="N13" s="842"/>
      <c r="O13" s="105" t="s">
        <v>132</v>
      </c>
      <c r="P13" s="105" t="s">
        <v>132</v>
      </c>
      <c r="Q13" s="105" t="s">
        <v>132</v>
      </c>
      <c r="R13" s="105" t="s">
        <v>132</v>
      </c>
      <c r="S13" s="105" t="s">
        <v>132</v>
      </c>
      <c r="T13" s="106" t="s">
        <v>132</v>
      </c>
    </row>
    <row r="14" spans="2:20" ht="27.95" customHeight="1" x14ac:dyDescent="0.15">
      <c r="B14" s="102"/>
      <c r="C14" s="92" t="s">
        <v>446</v>
      </c>
      <c r="D14" s="92"/>
      <c r="E14" s="92"/>
      <c r="F14" s="92"/>
      <c r="G14" s="92"/>
      <c r="H14" s="92"/>
      <c r="I14" s="92"/>
      <c r="J14" s="92"/>
      <c r="K14" s="92"/>
      <c r="L14" s="92"/>
      <c r="M14" s="92"/>
      <c r="N14" s="842"/>
      <c r="O14" s="105" t="s">
        <v>132</v>
      </c>
      <c r="P14" s="105" t="s">
        <v>132</v>
      </c>
      <c r="Q14" s="105" t="s">
        <v>132</v>
      </c>
      <c r="R14" s="105" t="s">
        <v>132</v>
      </c>
      <c r="S14" s="105" t="s">
        <v>132</v>
      </c>
      <c r="T14" s="106" t="s">
        <v>132</v>
      </c>
    </row>
    <row r="15" spans="2:20" ht="27.95" customHeight="1" x14ac:dyDescent="0.15">
      <c r="B15" s="102"/>
      <c r="C15" s="92" t="s">
        <v>333</v>
      </c>
      <c r="D15" s="92"/>
      <c r="E15" s="92"/>
      <c r="F15" s="92"/>
      <c r="G15" s="92"/>
      <c r="H15" s="92"/>
      <c r="I15" s="92"/>
      <c r="J15" s="92"/>
      <c r="K15" s="92"/>
      <c r="L15" s="92"/>
      <c r="M15" s="92"/>
      <c r="N15" s="842"/>
      <c r="O15" s="105" t="s">
        <v>132</v>
      </c>
      <c r="P15" s="105" t="s">
        <v>132</v>
      </c>
      <c r="Q15" s="105" t="s">
        <v>132</v>
      </c>
      <c r="R15" s="105" t="s">
        <v>132</v>
      </c>
      <c r="S15" s="105" t="s">
        <v>132</v>
      </c>
      <c r="T15" s="106" t="s">
        <v>132</v>
      </c>
    </row>
    <row r="16" spans="2:20" ht="27.95" customHeight="1" x14ac:dyDescent="0.15">
      <c r="B16" s="102"/>
      <c r="C16" s="92" t="s">
        <v>331</v>
      </c>
      <c r="D16" s="92"/>
      <c r="E16" s="92"/>
      <c r="F16" s="92"/>
      <c r="G16" s="92"/>
      <c r="H16" s="92"/>
      <c r="I16" s="92"/>
      <c r="J16" s="92"/>
      <c r="K16" s="92"/>
      <c r="L16" s="92"/>
      <c r="M16" s="92"/>
      <c r="N16" s="842"/>
      <c r="O16" s="105" t="s">
        <v>132</v>
      </c>
      <c r="P16" s="105" t="s">
        <v>132</v>
      </c>
      <c r="Q16" s="105" t="s">
        <v>132</v>
      </c>
      <c r="R16" s="105" t="s">
        <v>132</v>
      </c>
      <c r="S16" s="105" t="s">
        <v>132</v>
      </c>
      <c r="T16" s="106" t="s">
        <v>132</v>
      </c>
    </row>
    <row r="17" spans="1:20" ht="27.95" customHeight="1" x14ac:dyDescent="0.15">
      <c r="B17" s="102"/>
      <c r="C17" s="92" t="s">
        <v>340</v>
      </c>
      <c r="D17" s="92"/>
      <c r="E17" s="92"/>
      <c r="F17" s="92"/>
      <c r="G17" s="92"/>
      <c r="H17" s="92"/>
      <c r="I17" s="92"/>
      <c r="J17" s="92"/>
      <c r="K17" s="92"/>
      <c r="L17" s="92"/>
      <c r="M17" s="92"/>
      <c r="N17" s="842"/>
      <c r="O17" s="105" t="s">
        <v>132</v>
      </c>
      <c r="P17" s="105" t="s">
        <v>132</v>
      </c>
      <c r="Q17" s="105" t="s">
        <v>132</v>
      </c>
      <c r="R17" s="105" t="s">
        <v>132</v>
      </c>
      <c r="S17" s="105" t="s">
        <v>132</v>
      </c>
      <c r="T17" s="106" t="s">
        <v>132</v>
      </c>
    </row>
    <row r="18" spans="1:20" ht="27.95" customHeight="1" x14ac:dyDescent="0.15">
      <c r="B18" s="102"/>
      <c r="C18" s="92" t="s">
        <v>144</v>
      </c>
      <c r="D18" s="92"/>
      <c r="E18" s="92"/>
      <c r="F18" s="92"/>
      <c r="G18" s="92"/>
      <c r="H18" s="92"/>
      <c r="I18" s="92"/>
      <c r="J18" s="92"/>
      <c r="K18" s="92"/>
      <c r="L18" s="92"/>
      <c r="M18" s="92"/>
      <c r="N18" s="842"/>
      <c r="O18" s="105" t="s">
        <v>132</v>
      </c>
      <c r="P18" s="105" t="s">
        <v>132</v>
      </c>
      <c r="Q18" s="105" t="s">
        <v>132</v>
      </c>
      <c r="R18" s="105" t="s">
        <v>132</v>
      </c>
      <c r="S18" s="105" t="s">
        <v>132</v>
      </c>
      <c r="T18" s="106" t="s">
        <v>132</v>
      </c>
    </row>
    <row r="19" spans="1:20" ht="27.95" customHeight="1" x14ac:dyDescent="0.15">
      <c r="B19" s="102"/>
      <c r="C19" s="92" t="s">
        <v>145</v>
      </c>
      <c r="D19" s="92"/>
      <c r="E19" s="92"/>
      <c r="F19" s="92"/>
      <c r="G19" s="92"/>
      <c r="H19" s="92"/>
      <c r="I19" s="92"/>
      <c r="J19" s="92"/>
      <c r="K19" s="92"/>
      <c r="L19" s="92"/>
      <c r="M19" s="92"/>
      <c r="N19" s="842"/>
      <c r="O19" s="105" t="s">
        <v>132</v>
      </c>
      <c r="P19" s="105" t="s">
        <v>132</v>
      </c>
      <c r="Q19" s="105" t="s">
        <v>132</v>
      </c>
      <c r="R19" s="105" t="s">
        <v>132</v>
      </c>
      <c r="S19" s="105" t="s">
        <v>132</v>
      </c>
      <c r="T19" s="106" t="s">
        <v>132</v>
      </c>
    </row>
    <row r="20" spans="1:20" ht="27.95" customHeight="1" x14ac:dyDescent="0.15">
      <c r="B20" s="102"/>
      <c r="C20" s="92" t="s">
        <v>146</v>
      </c>
      <c r="D20" s="92"/>
      <c r="E20" s="92"/>
      <c r="F20" s="92"/>
      <c r="G20" s="92"/>
      <c r="H20" s="92"/>
      <c r="I20" s="92"/>
      <c r="J20" s="92"/>
      <c r="K20" s="92"/>
      <c r="L20" s="92"/>
      <c r="M20" s="92"/>
      <c r="N20" s="842"/>
      <c r="O20" s="105" t="s">
        <v>132</v>
      </c>
      <c r="P20" s="105" t="s">
        <v>132</v>
      </c>
      <c r="Q20" s="105" t="s">
        <v>132</v>
      </c>
      <c r="R20" s="105" t="s">
        <v>132</v>
      </c>
      <c r="S20" s="105" t="s">
        <v>132</v>
      </c>
      <c r="T20" s="106" t="s">
        <v>132</v>
      </c>
    </row>
    <row r="21" spans="1:20" ht="27.95" customHeight="1" x14ac:dyDescent="0.15">
      <c r="B21" s="102"/>
      <c r="C21" s="92" t="s">
        <v>147</v>
      </c>
      <c r="D21" s="92"/>
      <c r="E21" s="92"/>
      <c r="F21" s="92"/>
      <c r="G21" s="92"/>
      <c r="H21" s="92"/>
      <c r="I21" s="92"/>
      <c r="J21" s="92"/>
      <c r="K21" s="92"/>
      <c r="L21" s="92"/>
      <c r="M21" s="92"/>
      <c r="N21" s="842"/>
      <c r="O21" s="105" t="s">
        <v>132</v>
      </c>
      <c r="P21" s="105" t="s">
        <v>132</v>
      </c>
      <c r="Q21" s="105" t="s">
        <v>132</v>
      </c>
      <c r="R21" s="105" t="s">
        <v>132</v>
      </c>
      <c r="S21" s="105" t="s">
        <v>132</v>
      </c>
      <c r="T21" s="106" t="s">
        <v>132</v>
      </c>
    </row>
    <row r="22" spans="1:20" ht="27.95" customHeight="1" x14ac:dyDescent="0.15">
      <c r="B22" s="102"/>
      <c r="C22" s="92" t="s">
        <v>318</v>
      </c>
      <c r="D22" s="92"/>
      <c r="E22" s="92"/>
      <c r="F22" s="92"/>
      <c r="G22" s="92"/>
      <c r="H22" s="92"/>
      <c r="I22" s="92"/>
      <c r="J22" s="92"/>
      <c r="K22" s="92"/>
      <c r="L22" s="92"/>
      <c r="M22" s="92"/>
      <c r="N22" s="842"/>
      <c r="O22" s="105" t="s">
        <v>132</v>
      </c>
      <c r="P22" s="105" t="s">
        <v>132</v>
      </c>
      <c r="Q22" s="105" t="s">
        <v>132</v>
      </c>
      <c r="R22" s="105" t="s">
        <v>132</v>
      </c>
      <c r="S22" s="105" t="s">
        <v>132</v>
      </c>
      <c r="T22" s="106" t="s">
        <v>132</v>
      </c>
    </row>
    <row r="23" spans="1:20" ht="27.95" customHeight="1" x14ac:dyDescent="0.15">
      <c r="B23" s="102"/>
      <c r="C23" s="92" t="s">
        <v>319</v>
      </c>
      <c r="D23" s="92"/>
      <c r="E23" s="92"/>
      <c r="F23" s="92"/>
      <c r="G23" s="92"/>
      <c r="H23" s="92"/>
      <c r="I23" s="92"/>
      <c r="J23" s="92"/>
      <c r="K23" s="92"/>
      <c r="L23" s="92"/>
      <c r="M23" s="92"/>
      <c r="N23" s="842"/>
      <c r="O23" s="105" t="s">
        <v>132</v>
      </c>
      <c r="P23" s="105" t="s">
        <v>132</v>
      </c>
      <c r="Q23" s="105" t="s">
        <v>132</v>
      </c>
      <c r="R23" s="105" t="s">
        <v>132</v>
      </c>
      <c r="S23" s="105" t="s">
        <v>132</v>
      </c>
      <c r="T23" s="106" t="s">
        <v>132</v>
      </c>
    </row>
    <row r="24" spans="1:20" ht="27.95" customHeight="1" x14ac:dyDescent="0.15">
      <c r="B24" s="102"/>
      <c r="C24" s="92" t="s">
        <v>320</v>
      </c>
      <c r="D24" s="92"/>
      <c r="E24" s="92"/>
      <c r="F24" s="92"/>
      <c r="G24" s="92"/>
      <c r="H24" s="92"/>
      <c r="I24" s="92"/>
      <c r="J24" s="92"/>
      <c r="K24" s="92"/>
      <c r="L24" s="92"/>
      <c r="M24" s="92"/>
      <c r="N24" s="842"/>
      <c r="O24" s="105" t="s">
        <v>132</v>
      </c>
      <c r="P24" s="105" t="s">
        <v>132</v>
      </c>
      <c r="Q24" s="105" t="s">
        <v>132</v>
      </c>
      <c r="R24" s="105" t="s">
        <v>132</v>
      </c>
      <c r="S24" s="105" t="s">
        <v>132</v>
      </c>
      <c r="T24" s="106" t="s">
        <v>132</v>
      </c>
    </row>
    <row r="25" spans="1:20" ht="27.95" customHeight="1" x14ac:dyDescent="0.15">
      <c r="B25" s="102"/>
      <c r="C25" s="92" t="s">
        <v>321</v>
      </c>
      <c r="D25" s="92"/>
      <c r="E25" s="92"/>
      <c r="F25" s="92"/>
      <c r="G25" s="92"/>
      <c r="H25" s="92"/>
      <c r="I25" s="92"/>
      <c r="J25" s="92"/>
      <c r="K25" s="92"/>
      <c r="L25" s="92"/>
      <c r="M25" s="92"/>
      <c r="N25" s="842"/>
      <c r="O25" s="105" t="s">
        <v>132</v>
      </c>
      <c r="P25" s="105" t="s">
        <v>132</v>
      </c>
      <c r="Q25" s="105" t="s">
        <v>132</v>
      </c>
      <c r="R25" s="105" t="s">
        <v>132</v>
      </c>
      <c r="S25" s="105" t="s">
        <v>132</v>
      </c>
      <c r="T25" s="106" t="s">
        <v>132</v>
      </c>
    </row>
    <row r="26" spans="1:20" ht="27.95" customHeight="1" x14ac:dyDescent="0.15">
      <c r="B26" s="102"/>
      <c r="C26" s="92" t="s">
        <v>322</v>
      </c>
      <c r="D26" s="92"/>
      <c r="E26" s="92"/>
      <c r="F26" s="92"/>
      <c r="G26" s="92"/>
      <c r="H26" s="92"/>
      <c r="I26" s="92"/>
      <c r="J26" s="92"/>
      <c r="K26" s="92"/>
      <c r="L26" s="92"/>
      <c r="M26" s="92"/>
      <c r="N26" s="842"/>
      <c r="O26" s="105" t="s">
        <v>132</v>
      </c>
      <c r="P26" s="105" t="s">
        <v>132</v>
      </c>
      <c r="Q26" s="105" t="s">
        <v>132</v>
      </c>
      <c r="R26" s="105" t="s">
        <v>132</v>
      </c>
      <c r="S26" s="105" t="s">
        <v>132</v>
      </c>
      <c r="T26" s="106" t="s">
        <v>132</v>
      </c>
    </row>
    <row r="27" spans="1:20" ht="27.95" customHeight="1" x14ac:dyDescent="0.15">
      <c r="B27" s="102"/>
      <c r="C27" s="92" t="s">
        <v>323</v>
      </c>
      <c r="D27" s="92"/>
      <c r="E27" s="92"/>
      <c r="F27" s="92"/>
      <c r="G27" s="92"/>
      <c r="H27" s="92"/>
      <c r="I27" s="92"/>
      <c r="J27" s="92"/>
      <c r="K27" s="92"/>
      <c r="L27" s="92"/>
      <c r="M27" s="92"/>
      <c r="N27" s="842"/>
      <c r="O27" s="105" t="s">
        <v>132</v>
      </c>
      <c r="P27" s="105" t="s">
        <v>132</v>
      </c>
      <c r="Q27" s="105" t="s">
        <v>132</v>
      </c>
      <c r="R27" s="105" t="s">
        <v>132</v>
      </c>
      <c r="S27" s="105" t="s">
        <v>132</v>
      </c>
      <c r="T27" s="106" t="s">
        <v>132</v>
      </c>
    </row>
    <row r="28" spans="1:20" ht="27.95" customHeight="1" x14ac:dyDescent="0.15">
      <c r="B28" s="102"/>
      <c r="C28" s="92" t="s">
        <v>324</v>
      </c>
      <c r="D28" s="92"/>
      <c r="E28" s="92"/>
      <c r="F28" s="92"/>
      <c r="G28" s="92"/>
      <c r="H28" s="92"/>
      <c r="I28" s="92"/>
      <c r="J28" s="92"/>
      <c r="K28" s="92"/>
      <c r="L28" s="92"/>
      <c r="M28" s="92"/>
      <c r="N28" s="842"/>
      <c r="O28" s="105" t="s">
        <v>132</v>
      </c>
      <c r="P28" s="105" t="s">
        <v>132</v>
      </c>
      <c r="Q28" s="105" t="s">
        <v>132</v>
      </c>
      <c r="R28" s="105" t="s">
        <v>132</v>
      </c>
      <c r="S28" s="105" t="s">
        <v>132</v>
      </c>
      <c r="T28" s="106" t="s">
        <v>132</v>
      </c>
    </row>
    <row r="29" spans="1:20" ht="27.95" customHeight="1" x14ac:dyDescent="0.15">
      <c r="B29" s="102"/>
      <c r="C29" s="92" t="s">
        <v>148</v>
      </c>
      <c r="D29" s="92"/>
      <c r="E29" s="92"/>
      <c r="F29" s="92"/>
      <c r="G29" s="92"/>
      <c r="H29" s="92"/>
      <c r="I29" s="92"/>
      <c r="J29" s="92"/>
      <c r="K29" s="92"/>
      <c r="L29" s="92"/>
      <c r="M29" s="92"/>
      <c r="N29" s="842"/>
      <c r="O29" s="105" t="s">
        <v>132</v>
      </c>
      <c r="P29" s="105" t="s">
        <v>132</v>
      </c>
      <c r="Q29" s="105" t="s">
        <v>132</v>
      </c>
      <c r="R29" s="105" t="s">
        <v>132</v>
      </c>
      <c r="S29" s="105" t="s">
        <v>132</v>
      </c>
      <c r="T29" s="106" t="s">
        <v>132</v>
      </c>
    </row>
    <row r="30" spans="1:20" ht="27.95" customHeight="1" x14ac:dyDescent="0.15">
      <c r="A30" s="831"/>
      <c r="B30" s="102"/>
      <c r="C30" s="92" t="s">
        <v>489</v>
      </c>
      <c r="D30" s="92"/>
      <c r="E30" s="92"/>
      <c r="F30" s="92"/>
      <c r="G30" s="92"/>
      <c r="H30" s="92"/>
      <c r="I30" s="92"/>
      <c r="J30" s="92"/>
      <c r="K30" s="92"/>
      <c r="L30" s="92"/>
      <c r="M30" s="92"/>
      <c r="N30" s="842"/>
      <c r="O30" s="107" t="s">
        <v>132</v>
      </c>
      <c r="P30" s="107" t="s">
        <v>132</v>
      </c>
      <c r="Q30" s="107" t="s">
        <v>132</v>
      </c>
      <c r="R30" s="107" t="s">
        <v>132</v>
      </c>
      <c r="S30" s="107" t="s">
        <v>132</v>
      </c>
      <c r="T30" s="108" t="s">
        <v>132</v>
      </c>
    </row>
    <row r="31" spans="1:20" ht="27.95" customHeight="1" thickBot="1" x14ac:dyDescent="0.2">
      <c r="A31" s="831"/>
      <c r="B31" s="109"/>
      <c r="C31" s="67" t="s">
        <v>490</v>
      </c>
      <c r="D31" s="67"/>
      <c r="E31" s="67"/>
      <c r="F31" s="67"/>
      <c r="G31" s="67"/>
      <c r="H31" s="67"/>
      <c r="I31" s="67"/>
      <c r="J31" s="67"/>
      <c r="K31" s="67"/>
      <c r="L31" s="67"/>
      <c r="M31" s="73"/>
      <c r="N31" s="842"/>
      <c r="O31" s="107" t="s">
        <v>132</v>
      </c>
      <c r="P31" s="107" t="s">
        <v>132</v>
      </c>
      <c r="Q31" s="107" t="s">
        <v>132</v>
      </c>
      <c r="R31" s="107" t="s">
        <v>132</v>
      </c>
      <c r="S31" s="107" t="s">
        <v>132</v>
      </c>
      <c r="T31" s="108" t="s">
        <v>132</v>
      </c>
    </row>
    <row r="32" spans="1:20" ht="48.75" customHeight="1" thickBot="1" x14ac:dyDescent="0.2">
      <c r="N32" s="110" t="s">
        <v>149</v>
      </c>
      <c r="O32" s="111" t="s">
        <v>79</v>
      </c>
      <c r="P32" s="111" t="s">
        <v>79</v>
      </c>
      <c r="Q32" s="111" t="s">
        <v>79</v>
      </c>
      <c r="R32" s="111" t="s">
        <v>79</v>
      </c>
      <c r="S32" s="111" t="s">
        <v>79</v>
      </c>
      <c r="T32" s="112" t="s">
        <v>79</v>
      </c>
    </row>
  </sheetData>
  <customSheetViews>
    <customSheetView guid="{13F42123-AF55-44CC-A9A8-BBBCF315987F}" scale="90" showPageBreaks="1" printArea="1" view="pageBreakPreview" topLeftCell="A25">
      <selection activeCell="A38" sqref="A38:D38"/>
      <pageMargins left="0.39370078740157483" right="0.39370078740157483" top="0.78740157480314965" bottom="0.39370078740157483" header="0.9055118110236221" footer="0.51181102362204722"/>
      <printOptions horizontalCentered="1"/>
      <pageSetup paperSize="9" scale="61" orientation="landscape" blackAndWhite="1" r:id="rId1"/>
      <headerFooter alignWithMargins="0">
        <oddHeader xml:space="preserve">&amp;R
</oddHeader>
      </headerFooter>
    </customSheetView>
    <customSheetView guid="{001DCE84-332C-421D-A468-8B2458000A74}" scale="90" showPageBreaks="1" printArea="1" view="pageBreakPreview" topLeftCell="A25">
      <selection activeCell="A38" sqref="A38:D38"/>
      <pageMargins left="0.39370078740157483" right="0.39370078740157483" top="0.78740157480314965" bottom="0.39370078740157483" header="0.9055118110236221" footer="0.51181102362204722"/>
      <printOptions horizontalCentered="1"/>
      <pageSetup paperSize="9" scale="61" orientation="landscape" blackAndWhite="1" r:id="rId2"/>
      <headerFooter alignWithMargins="0">
        <oddHeader xml:space="preserve">&amp;R
</oddHeader>
      </headerFooter>
    </customSheetView>
    <customSheetView guid="{DB6034AB-B9A5-4098-8138-2412AF3DB915}" scale="90" showPageBreaks="1" printArea="1" view="pageBreakPreview" topLeftCell="A25">
      <selection activeCell="A38" sqref="A38:D38"/>
      <pageMargins left="0.39370078740157483" right="0.39370078740157483" top="0.78740157480314965" bottom="0.39370078740157483" header="0.9055118110236221" footer="0.51181102362204722"/>
      <printOptions horizontalCentered="1"/>
      <pageSetup paperSize="9" scale="61" orientation="landscape" blackAndWhite="1" r:id="rId3"/>
      <headerFooter alignWithMargins="0">
        <oddHeader xml:space="preserve">&amp;R
</oddHeader>
      </headerFooter>
    </customSheetView>
  </customSheetViews>
  <mergeCells count="2">
    <mergeCell ref="N4:N31"/>
    <mergeCell ref="A30:A31"/>
  </mergeCells>
  <phoneticPr fontId="1"/>
  <dataValidations count="2">
    <dataValidation imeMode="off" allowBlank="1" showInputMessage="1" showErrorMessage="1" sqref="O3:T3" xr:uid="{00000000-0002-0000-1800-000000000000}"/>
    <dataValidation imeMode="hiragana" allowBlank="1" showInputMessage="1" showErrorMessage="1" sqref="C4:M31" xr:uid="{00000000-0002-0000-1800-000001000000}"/>
  </dataValidations>
  <printOptions horizontalCentered="1"/>
  <pageMargins left="0.39370078740157483" right="0.39370078740157483" top="0.78740157480314965" bottom="0.39370078740157483" header="0.9055118110236221" footer="0.51181102362204722"/>
  <pageSetup paperSize="9" scale="61" orientation="landscape" blackAndWhite="1" r:id="rId4"/>
  <headerFooter alignWithMargins="0">
    <oddHeader xml:space="preserve">&amp;R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O222"/>
  <sheetViews>
    <sheetView view="pageBreakPreview" topLeftCell="A19" zoomScale="90" zoomScaleNormal="100" zoomScaleSheetLayoutView="90" workbookViewId="0">
      <selection activeCell="A38" sqref="A38:D38"/>
    </sheetView>
  </sheetViews>
  <sheetFormatPr defaultColWidth="9" defaultRowHeight="13.5" x14ac:dyDescent="0.15"/>
  <cols>
    <col min="1" max="95" width="2.625" style="214" customWidth="1"/>
    <col min="96" max="16384" width="9" style="214"/>
  </cols>
  <sheetData>
    <row r="1" spans="1:41" ht="15" customHeight="1" x14ac:dyDescent="0.15">
      <c r="A1" s="248" t="str">
        <f>IF(W10="令和  年  月  日","様式１７","")</f>
        <v>様式１７</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26"/>
      <c r="AI1" s="226"/>
      <c r="AJ1" s="226"/>
      <c r="AK1" s="226"/>
      <c r="AL1" s="226"/>
      <c r="AM1" s="226"/>
      <c r="AN1" s="226"/>
      <c r="AO1" s="226"/>
    </row>
    <row r="2" spans="1:41" ht="15" customHeight="1" x14ac:dyDescent="0.1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26"/>
      <c r="AI2" s="226"/>
      <c r="AJ2" s="226"/>
      <c r="AK2" s="226"/>
      <c r="AL2" s="226"/>
      <c r="AM2" s="226"/>
      <c r="AN2" s="226"/>
      <c r="AO2" s="226"/>
    </row>
    <row r="3" spans="1:41" ht="1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26"/>
      <c r="AI3" s="226"/>
      <c r="AJ3" s="226"/>
      <c r="AK3" s="226"/>
      <c r="AL3" s="226"/>
      <c r="AM3" s="226"/>
      <c r="AN3" s="226"/>
      <c r="AO3" s="226"/>
    </row>
    <row r="4" spans="1:41" ht="15" customHeight="1" x14ac:dyDescent="0.15">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26"/>
      <c r="AI4" s="226"/>
      <c r="AJ4" s="226"/>
      <c r="AK4" s="226"/>
      <c r="AL4" s="226"/>
      <c r="AM4" s="226"/>
      <c r="AN4" s="226"/>
      <c r="AO4" s="226"/>
    </row>
    <row r="5" spans="1:41" ht="15" customHeight="1" x14ac:dyDescent="0.15">
      <c r="A5" s="843" t="s">
        <v>325</v>
      </c>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226"/>
      <c r="AI5" s="226"/>
      <c r="AJ5" s="226"/>
      <c r="AK5" s="226"/>
      <c r="AL5" s="226"/>
      <c r="AM5" s="226"/>
      <c r="AN5" s="226"/>
      <c r="AO5" s="226"/>
    </row>
    <row r="6" spans="1:41" ht="15" customHeight="1" x14ac:dyDescent="0.15">
      <c r="A6" s="843"/>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226"/>
      <c r="AI6" s="226"/>
      <c r="AJ6" s="226"/>
      <c r="AK6" s="226"/>
      <c r="AL6" s="226"/>
      <c r="AM6" s="226"/>
      <c r="AN6" s="226"/>
      <c r="AO6" s="226"/>
    </row>
    <row r="7" spans="1:41" ht="15" customHeight="1" x14ac:dyDescent="0.15">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26"/>
      <c r="AI7" s="226"/>
      <c r="AJ7" s="226"/>
      <c r="AK7" s="226"/>
      <c r="AL7" s="226"/>
      <c r="AM7" s="226"/>
      <c r="AN7" s="226"/>
      <c r="AO7" s="226"/>
    </row>
    <row r="8" spans="1:41" ht="15" customHeight="1" x14ac:dyDescent="0.15">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26"/>
      <c r="AI8" s="226"/>
      <c r="AJ8" s="226"/>
      <c r="AK8" s="226"/>
      <c r="AL8" s="226"/>
      <c r="AM8" s="226"/>
      <c r="AN8" s="226"/>
      <c r="AO8" s="226"/>
    </row>
    <row r="9" spans="1:41" ht="15" customHeight="1" x14ac:dyDescent="0.15">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26"/>
      <c r="AI9" s="226"/>
      <c r="AJ9" s="226"/>
      <c r="AK9" s="226"/>
      <c r="AL9" s="226"/>
      <c r="AM9" s="226"/>
      <c r="AN9" s="226"/>
      <c r="AO9" s="226"/>
    </row>
    <row r="10" spans="1:41" ht="15" customHeight="1" x14ac:dyDescent="0.15">
      <c r="A10" s="212"/>
      <c r="B10" s="212"/>
      <c r="C10" s="212"/>
      <c r="D10" s="212"/>
      <c r="E10" s="212"/>
      <c r="F10" s="212"/>
      <c r="G10" s="212"/>
      <c r="H10" s="212"/>
      <c r="I10" s="212"/>
      <c r="J10" s="212"/>
      <c r="K10" s="212"/>
      <c r="L10" s="212"/>
      <c r="M10" s="212"/>
      <c r="N10" s="212"/>
      <c r="O10" s="212"/>
      <c r="P10" s="212"/>
      <c r="Q10" s="212"/>
      <c r="R10" s="212"/>
      <c r="S10" s="212"/>
      <c r="T10" s="212"/>
      <c r="U10" s="212"/>
      <c r="V10" s="212"/>
      <c r="W10" s="398" t="s">
        <v>517</v>
      </c>
      <c r="X10" s="398"/>
      <c r="Y10" s="398"/>
      <c r="Z10" s="398"/>
      <c r="AA10" s="398"/>
      <c r="AB10" s="398"/>
      <c r="AC10" s="398"/>
      <c r="AD10" s="398"/>
      <c r="AE10" s="398"/>
      <c r="AF10" s="398"/>
      <c r="AG10" s="398"/>
      <c r="AH10" s="226"/>
      <c r="AI10" s="226"/>
      <c r="AJ10" s="226"/>
      <c r="AK10" s="226"/>
      <c r="AL10" s="226"/>
      <c r="AM10" s="226"/>
      <c r="AN10" s="226"/>
      <c r="AO10" s="226"/>
    </row>
    <row r="11" spans="1:41" ht="15" customHeight="1" x14ac:dyDescent="0.15">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26"/>
      <c r="AI11" s="226"/>
      <c r="AJ11" s="226"/>
      <c r="AK11" s="226"/>
      <c r="AL11" s="226"/>
      <c r="AM11" s="226"/>
      <c r="AN11" s="226"/>
      <c r="AO11" s="226"/>
    </row>
    <row r="12" spans="1:41" ht="15" customHeight="1" x14ac:dyDescent="0.15">
      <c r="A12" s="248" t="str">
        <f>IF(B14=0,"　（　発　注　者　）","")</f>
        <v/>
      </c>
      <c r="B12" s="3"/>
      <c r="C12" s="3"/>
      <c r="D12" s="3"/>
      <c r="E12" s="3"/>
      <c r="F12" s="3"/>
      <c r="G12" s="3"/>
      <c r="H12" s="3"/>
      <c r="I12" s="3"/>
      <c r="J12" s="3"/>
      <c r="K12" s="3"/>
      <c r="L12" s="3"/>
      <c r="M12" s="3"/>
      <c r="N12" s="3"/>
      <c r="O12" s="212"/>
      <c r="P12" s="212"/>
      <c r="Q12" s="212"/>
      <c r="R12" s="212"/>
      <c r="S12" s="212"/>
      <c r="T12" s="212"/>
      <c r="U12" s="212"/>
      <c r="V12" s="212"/>
      <c r="W12" s="212"/>
      <c r="X12" s="212"/>
      <c r="Y12" s="212"/>
      <c r="Z12" s="212"/>
      <c r="AA12" s="212"/>
      <c r="AB12" s="212"/>
      <c r="AC12" s="212"/>
      <c r="AD12" s="212"/>
      <c r="AE12" s="212"/>
      <c r="AF12" s="212"/>
      <c r="AG12" s="212"/>
      <c r="AH12" s="226"/>
      <c r="AI12" s="226"/>
      <c r="AJ12" s="226"/>
      <c r="AK12" s="226"/>
      <c r="AL12" s="226"/>
      <c r="AM12" s="226"/>
      <c r="AN12" s="226"/>
      <c r="AO12" s="226"/>
    </row>
    <row r="13" spans="1:41" ht="15" customHeight="1" x14ac:dyDescent="0.15">
      <c r="A13" s="248"/>
      <c r="B13" s="3" t="s">
        <v>436</v>
      </c>
      <c r="C13" s="3"/>
      <c r="D13" s="3"/>
      <c r="E13" s="3"/>
      <c r="F13" s="3"/>
      <c r="G13" s="3"/>
      <c r="H13" s="3"/>
      <c r="I13" s="3"/>
      <c r="J13" s="3"/>
      <c r="K13" s="3"/>
      <c r="L13" s="3"/>
      <c r="M13" s="3"/>
      <c r="N13" s="3"/>
      <c r="O13" s="212"/>
      <c r="P13" s="212"/>
      <c r="Q13" s="212"/>
      <c r="R13" s="212"/>
      <c r="S13" s="212"/>
      <c r="T13" s="212"/>
      <c r="U13" s="212"/>
      <c r="V13" s="212"/>
      <c r="W13" s="212"/>
      <c r="X13" s="212"/>
      <c r="Y13" s="212"/>
      <c r="Z13" s="212"/>
      <c r="AA13" s="212"/>
      <c r="AB13" s="212"/>
      <c r="AC13" s="212"/>
      <c r="AD13" s="212"/>
      <c r="AE13" s="212"/>
      <c r="AF13" s="212"/>
      <c r="AG13" s="212"/>
      <c r="AH13" s="226"/>
      <c r="AI13" s="226"/>
      <c r="AJ13" s="226"/>
      <c r="AK13" s="226"/>
      <c r="AL13" s="226"/>
      <c r="AM13" s="226"/>
      <c r="AN13" s="226"/>
      <c r="AO13" s="226"/>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212"/>
      <c r="P14" s="212"/>
      <c r="Q14" s="212"/>
      <c r="R14" s="212"/>
      <c r="S14" s="212"/>
      <c r="T14" s="212"/>
      <c r="U14" s="212"/>
      <c r="V14" s="212"/>
      <c r="W14" s="212"/>
      <c r="X14" s="212"/>
      <c r="Y14" s="212"/>
      <c r="Z14" s="212"/>
      <c r="AA14" s="212"/>
      <c r="AB14" s="212"/>
      <c r="AC14" s="212"/>
      <c r="AD14" s="212"/>
      <c r="AE14" s="212"/>
      <c r="AF14" s="212"/>
      <c r="AG14" s="212"/>
      <c r="AH14" s="226"/>
      <c r="AI14" s="226"/>
      <c r="AJ14" s="226"/>
      <c r="AK14" s="226"/>
      <c r="AL14" s="226"/>
      <c r="AM14" s="226"/>
      <c r="AN14" s="226"/>
      <c r="AO14" s="226"/>
    </row>
    <row r="15" spans="1:41" ht="15" customHeight="1" x14ac:dyDescent="0.15">
      <c r="A15" s="3"/>
      <c r="B15" s="405" t="str">
        <f>様式1!$B$15</f>
        <v>院長　○○○○</v>
      </c>
      <c r="C15" s="405"/>
      <c r="D15" s="405"/>
      <c r="E15" s="405"/>
      <c r="F15" s="405"/>
      <c r="G15" s="405"/>
      <c r="H15" s="405"/>
      <c r="I15" s="405"/>
      <c r="J15" s="405"/>
      <c r="K15" s="405"/>
      <c r="L15" s="3" t="s">
        <v>20</v>
      </c>
      <c r="M15" s="3"/>
      <c r="N15" s="3"/>
      <c r="O15" s="212"/>
      <c r="P15" s="212"/>
      <c r="Q15" s="212"/>
      <c r="R15" s="212"/>
      <c r="S15" s="212"/>
      <c r="T15" s="212"/>
      <c r="U15" s="212"/>
      <c r="V15" s="212"/>
      <c r="W15" s="212"/>
      <c r="X15" s="212"/>
      <c r="Y15" s="212"/>
      <c r="Z15" s="212"/>
      <c r="AA15" s="212"/>
      <c r="AB15" s="212"/>
      <c r="AC15" s="212"/>
      <c r="AD15" s="212"/>
      <c r="AE15" s="212"/>
      <c r="AF15" s="212"/>
      <c r="AG15" s="212"/>
      <c r="AH15" s="226"/>
      <c r="AI15" s="226"/>
      <c r="AJ15" s="226"/>
      <c r="AK15" s="226"/>
      <c r="AL15" s="226"/>
      <c r="AM15" s="226"/>
      <c r="AN15" s="226"/>
      <c r="AO15" s="226"/>
    </row>
    <row r="16" spans="1:41" ht="15" customHeight="1" x14ac:dyDescent="0.15">
      <c r="A16" s="212"/>
      <c r="B16" s="212"/>
      <c r="C16" s="212"/>
      <c r="D16" s="212"/>
      <c r="E16" s="212"/>
      <c r="F16" s="212"/>
      <c r="G16" s="212"/>
      <c r="H16" s="212"/>
      <c r="I16" s="212"/>
      <c r="J16" s="212"/>
      <c r="K16" s="212"/>
      <c r="L16" s="212"/>
      <c r="M16" s="212"/>
      <c r="N16" s="212"/>
      <c r="O16" s="212"/>
      <c r="P16"/>
      <c r="Q16"/>
      <c r="R16"/>
      <c r="S16"/>
      <c r="T16"/>
      <c r="U16"/>
      <c r="V16"/>
      <c r="W16"/>
      <c r="X16"/>
      <c r="Y16"/>
      <c r="Z16"/>
      <c r="AA16"/>
      <c r="AB16"/>
      <c r="AC16"/>
      <c r="AD16"/>
      <c r="AE16"/>
      <c r="AF16" s="340"/>
      <c r="AG16" s="340"/>
      <c r="AH16" s="226"/>
      <c r="AI16" s="226"/>
      <c r="AJ16" s="226"/>
      <c r="AK16" s="226"/>
      <c r="AL16" s="226"/>
      <c r="AM16" s="226"/>
      <c r="AN16" s="226"/>
      <c r="AO16" s="226"/>
    </row>
    <row r="17" spans="1:41" ht="15" customHeight="1" x14ac:dyDescent="0.15">
      <c r="A17" s="212"/>
      <c r="B17" s="212"/>
      <c r="C17" s="212"/>
      <c r="D17" s="212"/>
      <c r="E17" s="212"/>
      <c r="F17" s="212"/>
      <c r="G17" s="212"/>
      <c r="H17" s="212"/>
      <c r="I17" s="212"/>
      <c r="J17" s="212"/>
      <c r="K17" s="212"/>
      <c r="L17" s="212"/>
      <c r="M17" s="212"/>
      <c r="N17" s="212"/>
      <c r="O17" s="212"/>
      <c r="P17" s="212"/>
      <c r="Q17" s="212"/>
      <c r="R17" s="212"/>
      <c r="S17" s="212"/>
      <c r="T17" s="212"/>
      <c r="U17" s="339">
        <f>様式1!$U$23</f>
        <v>0</v>
      </c>
      <c r="V17" s="212"/>
      <c r="W17" s="212"/>
      <c r="X17" s="212"/>
      <c r="Y17" s="212"/>
      <c r="Z17" s="212"/>
      <c r="AA17" s="212"/>
      <c r="AB17" s="212"/>
      <c r="AC17" s="212"/>
      <c r="AD17" s="212"/>
      <c r="AE17" s="212"/>
      <c r="AF17" s="212"/>
      <c r="AG17" s="212"/>
      <c r="AH17" s="226"/>
      <c r="AI17" s="226"/>
      <c r="AJ17" s="226"/>
      <c r="AK17" s="226"/>
      <c r="AL17" s="226"/>
      <c r="AM17" s="226"/>
      <c r="AN17" s="226"/>
      <c r="AO17" s="226"/>
    </row>
    <row r="18" spans="1:41" ht="15" customHeight="1" x14ac:dyDescent="0.15">
      <c r="A18" s="212"/>
      <c r="B18" s="212"/>
      <c r="C18" s="212"/>
      <c r="D18" s="212"/>
      <c r="E18" s="212"/>
      <c r="F18" s="212"/>
      <c r="G18" s="212"/>
      <c r="H18" s="212"/>
      <c r="I18" s="212"/>
      <c r="J18" s="212"/>
      <c r="K18" s="212"/>
      <c r="L18" s="212"/>
      <c r="M18" s="212"/>
      <c r="N18" s="212"/>
      <c r="O18" s="212"/>
      <c r="P18" s="844" t="s">
        <v>178</v>
      </c>
      <c r="Q18" s="844"/>
      <c r="R18" s="844"/>
      <c r="S18" s="844"/>
      <c r="T18" s="844"/>
      <c r="U18" s="212"/>
      <c r="V18" s="212"/>
      <c r="W18" s="212"/>
      <c r="X18" s="845">
        <f>'様式3-1'!$Q$40</f>
        <v>0</v>
      </c>
      <c r="Y18" s="845"/>
      <c r="Z18" s="845"/>
      <c r="AA18" s="845"/>
      <c r="AB18" s="845"/>
      <c r="AC18" s="845"/>
      <c r="AD18" s="845"/>
      <c r="AE18" s="212"/>
      <c r="AF18" s="212" t="s">
        <v>181</v>
      </c>
      <c r="AG18" s="212"/>
      <c r="AH18" s="226"/>
      <c r="AI18" s="226"/>
      <c r="AJ18" s="226"/>
      <c r="AK18" s="226"/>
      <c r="AL18" s="226"/>
      <c r="AM18" s="226"/>
      <c r="AN18" s="226"/>
      <c r="AO18" s="226"/>
    </row>
    <row r="19" spans="1:41" ht="15" customHeight="1" x14ac:dyDescent="0.15">
      <c r="A19" s="212"/>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26"/>
      <c r="AI19" s="226"/>
      <c r="AJ19" s="226"/>
      <c r="AK19" s="226"/>
      <c r="AL19" s="226"/>
      <c r="AM19" s="226"/>
      <c r="AN19" s="226"/>
      <c r="AO19" s="226"/>
    </row>
    <row r="20" spans="1:41" ht="15" customHeight="1" x14ac:dyDescent="0.15">
      <c r="A20" s="212"/>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26"/>
      <c r="AI20" s="226"/>
      <c r="AJ20" s="226"/>
      <c r="AK20" s="226"/>
      <c r="AL20" s="226"/>
      <c r="AM20" s="226"/>
      <c r="AN20" s="226"/>
      <c r="AO20" s="226"/>
    </row>
    <row r="21" spans="1:41" ht="15" customHeight="1" x14ac:dyDescent="0.15">
      <c r="A21" s="212"/>
      <c r="B21" s="212"/>
      <c r="C21" s="212"/>
      <c r="D21" s="212"/>
      <c r="E21" s="212"/>
      <c r="F21" s="212"/>
      <c r="G21" s="212"/>
      <c r="H21" s="212"/>
      <c r="I21" s="212"/>
      <c r="J21" s="212"/>
      <c r="K21" s="212"/>
      <c r="L21" s="212"/>
      <c r="M21" s="212"/>
      <c r="N21" s="212"/>
      <c r="O21" s="212"/>
      <c r="P21" s="844" t="s">
        <v>179</v>
      </c>
      <c r="Q21" s="844"/>
      <c r="R21" s="844"/>
      <c r="S21" s="844"/>
      <c r="T21" s="844"/>
      <c r="U21" s="844" t="s">
        <v>157</v>
      </c>
      <c r="V21" s="844"/>
      <c r="W21" s="846"/>
      <c r="X21" s="845">
        <f>様式13!$X$21</f>
        <v>0</v>
      </c>
      <c r="Y21" s="845"/>
      <c r="Z21" s="845"/>
      <c r="AA21" s="845"/>
      <c r="AB21" s="845"/>
      <c r="AC21" s="845"/>
      <c r="AD21" s="845"/>
      <c r="AE21" s="212"/>
      <c r="AF21" s="212" t="s">
        <v>181</v>
      </c>
      <c r="AG21" s="212"/>
      <c r="AH21" s="226"/>
      <c r="AI21" s="226"/>
      <c r="AJ21" s="226"/>
      <c r="AK21" s="226"/>
      <c r="AL21" s="226"/>
      <c r="AM21" s="226"/>
      <c r="AN21" s="226"/>
      <c r="AO21" s="226"/>
    </row>
    <row r="22" spans="1:41" ht="15" customHeight="1" x14ac:dyDescent="0.15">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26"/>
      <c r="AI22" s="226"/>
      <c r="AJ22" s="226"/>
      <c r="AK22" s="226"/>
      <c r="AL22" s="226"/>
      <c r="AM22" s="226"/>
      <c r="AN22" s="226"/>
      <c r="AO22" s="226"/>
    </row>
    <row r="23" spans="1:41" ht="15" customHeight="1" x14ac:dyDescent="0.15">
      <c r="A23" s="212"/>
      <c r="B23" s="212"/>
      <c r="C23" s="212"/>
      <c r="D23" s="212"/>
      <c r="E23" s="212"/>
      <c r="F23" s="212"/>
      <c r="G23" s="212"/>
      <c r="H23" s="212"/>
      <c r="I23" s="212"/>
      <c r="J23" s="212"/>
      <c r="K23" s="212"/>
      <c r="L23" s="212"/>
      <c r="M23" s="212"/>
      <c r="N23" s="212"/>
      <c r="O23" s="212"/>
      <c r="P23" s="844" t="s">
        <v>180</v>
      </c>
      <c r="Q23" s="844"/>
      <c r="R23" s="844"/>
      <c r="S23" s="844"/>
      <c r="T23" s="844"/>
      <c r="U23" s="844" t="s">
        <v>158</v>
      </c>
      <c r="V23" s="844"/>
      <c r="W23" s="846"/>
      <c r="X23" s="845">
        <f>様式13!$X$23</f>
        <v>0</v>
      </c>
      <c r="Y23" s="845"/>
      <c r="Z23" s="845"/>
      <c r="AA23" s="845"/>
      <c r="AB23" s="845"/>
      <c r="AC23" s="845"/>
      <c r="AD23" s="845"/>
      <c r="AE23" s="212"/>
      <c r="AF23" s="212" t="s">
        <v>181</v>
      </c>
      <c r="AG23" s="212"/>
      <c r="AH23" s="226"/>
      <c r="AI23" s="226"/>
      <c r="AJ23" s="226"/>
      <c r="AK23" s="226"/>
      <c r="AL23" s="226"/>
      <c r="AM23" s="226"/>
      <c r="AN23" s="226"/>
      <c r="AO23" s="226"/>
    </row>
    <row r="24" spans="1:41" ht="15" customHeight="1" x14ac:dyDescent="0.15">
      <c r="A24" s="212"/>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26"/>
      <c r="AI24" s="226"/>
      <c r="AJ24" s="226"/>
      <c r="AK24" s="226"/>
      <c r="AL24" s="226"/>
      <c r="AM24" s="226"/>
      <c r="AN24" s="226"/>
      <c r="AO24" s="226"/>
    </row>
    <row r="25" spans="1:41" ht="15" customHeight="1" x14ac:dyDescent="0.15">
      <c r="A25" s="212"/>
      <c r="B25" s="212"/>
      <c r="C25" s="212"/>
      <c r="D25" s="212"/>
      <c r="E25" s="212"/>
      <c r="F25" s="212"/>
      <c r="G25" s="212"/>
      <c r="H25" s="212"/>
      <c r="I25" s="212"/>
      <c r="J25" s="212"/>
      <c r="K25" s="212"/>
      <c r="L25" s="212"/>
      <c r="M25" s="212"/>
      <c r="N25" s="212"/>
      <c r="O25" s="212"/>
      <c r="P25" s="844" t="s">
        <v>180</v>
      </c>
      <c r="Q25" s="844"/>
      <c r="R25" s="844"/>
      <c r="S25" s="844"/>
      <c r="T25" s="844"/>
      <c r="U25" s="844" t="s">
        <v>159</v>
      </c>
      <c r="V25" s="844"/>
      <c r="W25" s="846"/>
      <c r="X25" s="845">
        <f>様式13!$X$25</f>
        <v>0</v>
      </c>
      <c r="Y25" s="845"/>
      <c r="Z25" s="845"/>
      <c r="AA25" s="845"/>
      <c r="AB25" s="845"/>
      <c r="AC25" s="845"/>
      <c r="AD25" s="845"/>
      <c r="AE25" s="212"/>
      <c r="AF25" s="212" t="s">
        <v>181</v>
      </c>
      <c r="AG25" s="212"/>
      <c r="AH25" s="226"/>
      <c r="AI25" s="226"/>
      <c r="AJ25" s="226"/>
      <c r="AK25" s="226"/>
      <c r="AL25" s="226"/>
      <c r="AM25" s="226"/>
      <c r="AN25" s="226"/>
      <c r="AO25" s="226"/>
    </row>
    <row r="26" spans="1:41" ht="15" customHeight="1" x14ac:dyDescent="0.15">
      <c r="A26" s="212"/>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26"/>
      <c r="AI26" s="226"/>
      <c r="AJ26" s="226"/>
      <c r="AK26" s="226"/>
      <c r="AL26" s="226"/>
      <c r="AM26" s="226"/>
      <c r="AN26" s="226"/>
      <c r="AO26" s="226"/>
    </row>
    <row r="27" spans="1:41" ht="15" customHeight="1" x14ac:dyDescent="0.15">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26"/>
      <c r="AI27" s="226"/>
      <c r="AJ27" s="226"/>
      <c r="AK27" s="226"/>
      <c r="AL27" s="226"/>
      <c r="AM27" s="226"/>
      <c r="AN27" s="226"/>
      <c r="AO27" s="226"/>
    </row>
    <row r="28" spans="1:41" ht="15" customHeight="1" x14ac:dyDescent="0.15">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26"/>
      <c r="AI28" s="226"/>
      <c r="AJ28" s="226"/>
      <c r="AK28" s="226"/>
      <c r="AL28" s="226"/>
      <c r="AM28" s="226"/>
      <c r="AN28" s="226"/>
      <c r="AO28" s="226"/>
    </row>
    <row r="29" spans="1:41" ht="15" customHeight="1" x14ac:dyDescent="0.15">
      <c r="A29" s="226"/>
      <c r="B29" s="848" t="s">
        <v>498</v>
      </c>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212"/>
      <c r="AG29" s="212"/>
      <c r="AH29" s="226"/>
      <c r="AI29" s="226"/>
      <c r="AJ29" s="226"/>
      <c r="AK29" s="226"/>
      <c r="AL29" s="226"/>
      <c r="AM29" s="226"/>
      <c r="AN29" s="226"/>
      <c r="AO29" s="226"/>
    </row>
    <row r="30" spans="1:41" ht="15" customHeight="1" x14ac:dyDescent="0.15">
      <c r="A30" s="212"/>
      <c r="B30" s="848"/>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212"/>
      <c r="AG30" s="212"/>
      <c r="AH30" s="226"/>
      <c r="AI30" s="226"/>
      <c r="AJ30" s="226"/>
      <c r="AK30" s="226"/>
      <c r="AL30" s="226"/>
      <c r="AM30" s="226"/>
      <c r="AN30" s="226"/>
      <c r="AO30" s="226"/>
    </row>
    <row r="31" spans="1:41" ht="15" customHeight="1" x14ac:dyDescent="0.15">
      <c r="A31" s="212"/>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26"/>
      <c r="AI31" s="226"/>
      <c r="AJ31" s="226"/>
      <c r="AK31" s="226"/>
      <c r="AL31" s="226"/>
      <c r="AM31" s="226"/>
      <c r="AN31" s="226"/>
      <c r="AO31" s="226"/>
    </row>
    <row r="32" spans="1:41" ht="15" customHeight="1" x14ac:dyDescent="0.15">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26"/>
      <c r="AI32" s="226"/>
      <c r="AJ32" s="226"/>
      <c r="AK32" s="226"/>
      <c r="AL32" s="226"/>
      <c r="AM32" s="226"/>
      <c r="AN32" s="226"/>
      <c r="AO32" s="226"/>
    </row>
    <row r="33" spans="1:41" ht="15" customHeight="1" x14ac:dyDescent="0.15">
      <c r="A33" s="844" t="s">
        <v>182</v>
      </c>
      <c r="B33" s="844"/>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226"/>
      <c r="AI33" s="226"/>
      <c r="AJ33" s="226"/>
      <c r="AK33" s="226"/>
      <c r="AL33" s="226"/>
      <c r="AM33" s="226"/>
      <c r="AN33" s="226"/>
      <c r="AO33" s="226"/>
    </row>
    <row r="34" spans="1:41" ht="15" customHeight="1" x14ac:dyDescent="0.15">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26"/>
      <c r="AI34" s="226"/>
      <c r="AJ34" s="226"/>
      <c r="AK34" s="226"/>
      <c r="AL34" s="226"/>
      <c r="AM34" s="226"/>
      <c r="AN34" s="226"/>
      <c r="AO34" s="226"/>
    </row>
    <row r="35" spans="1:41" ht="15" customHeight="1" x14ac:dyDescent="0.15">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26"/>
      <c r="AI35" s="226"/>
      <c r="AJ35" s="226"/>
      <c r="AK35" s="226"/>
      <c r="AL35" s="226"/>
      <c r="AM35" s="226"/>
      <c r="AN35" s="226"/>
      <c r="AO35" s="226"/>
    </row>
    <row r="36" spans="1:41" ht="15" customHeight="1" x14ac:dyDescent="0.15">
      <c r="A36" s="226"/>
      <c r="B36" s="320" t="s">
        <v>451</v>
      </c>
      <c r="C36" s="212"/>
      <c r="D36" s="849" t="s">
        <v>450</v>
      </c>
      <c r="E36" s="849"/>
      <c r="F36" s="849"/>
      <c r="G36" s="849"/>
      <c r="H36" s="849"/>
      <c r="I36" s="311"/>
      <c r="J36" s="847" t="e">
        <f>#REF!</f>
        <v>#REF!</v>
      </c>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226"/>
      <c r="AI36" s="226"/>
      <c r="AJ36" s="226"/>
      <c r="AK36" s="226"/>
      <c r="AL36" s="226"/>
      <c r="AM36" s="226"/>
      <c r="AN36" s="226"/>
      <c r="AO36" s="226"/>
    </row>
    <row r="37" spans="1:41" ht="15" customHeight="1" x14ac:dyDescent="0.15">
      <c r="A37" s="226"/>
      <c r="B37" s="212"/>
      <c r="C37" s="212"/>
      <c r="D37" s="212"/>
      <c r="E37" s="212"/>
      <c r="F37" s="212"/>
      <c r="G37" s="212"/>
      <c r="H37" s="212"/>
      <c r="I37" s="212"/>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226"/>
      <c r="AI37" s="226"/>
      <c r="AJ37" s="226"/>
      <c r="AK37" s="226"/>
      <c r="AL37" s="226"/>
      <c r="AM37" s="226"/>
      <c r="AN37" s="226"/>
      <c r="AO37" s="226"/>
    </row>
    <row r="38" spans="1:41" ht="15" customHeight="1" x14ac:dyDescent="0.15">
      <c r="A38" s="226"/>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26"/>
      <c r="AI38" s="226"/>
      <c r="AJ38" s="226"/>
      <c r="AK38" s="226"/>
      <c r="AL38" s="226"/>
      <c r="AM38" s="226"/>
      <c r="AN38" s="226"/>
      <c r="AO38" s="226"/>
    </row>
    <row r="39" spans="1:41" ht="15" customHeight="1" x14ac:dyDescent="0.15">
      <c r="A39" s="226"/>
      <c r="B39" s="320" t="s">
        <v>452</v>
      </c>
      <c r="C39" s="212"/>
      <c r="D39" s="849" t="s">
        <v>447</v>
      </c>
      <c r="E39" s="849"/>
      <c r="F39" s="849"/>
      <c r="G39" s="849"/>
      <c r="H39" s="849"/>
      <c r="I39" s="249"/>
      <c r="J39" s="398" t="s">
        <v>518</v>
      </c>
      <c r="K39" s="398"/>
      <c r="L39" s="398"/>
      <c r="M39" s="398"/>
      <c r="N39" s="398"/>
      <c r="O39" s="398"/>
      <c r="P39" s="398"/>
      <c r="Q39" s="398"/>
      <c r="R39" s="398"/>
      <c r="S39" s="398"/>
      <c r="T39" s="398"/>
      <c r="U39" s="212"/>
      <c r="V39" s="212"/>
      <c r="W39" s="212"/>
      <c r="X39" s="212"/>
      <c r="Y39" s="212"/>
      <c r="Z39" s="212"/>
      <c r="AA39" s="212"/>
      <c r="AB39" s="212"/>
      <c r="AC39" s="212"/>
      <c r="AD39" s="212"/>
      <c r="AE39" s="212"/>
      <c r="AF39" s="212"/>
      <c r="AG39" s="212"/>
      <c r="AH39" s="226"/>
      <c r="AI39" s="226"/>
      <c r="AJ39" s="226"/>
      <c r="AK39" s="226"/>
      <c r="AL39" s="226"/>
      <c r="AM39" s="226"/>
      <c r="AN39" s="226"/>
      <c r="AO39" s="226"/>
    </row>
    <row r="40" spans="1:41" ht="15" customHeight="1" x14ac:dyDescent="0.15">
      <c r="A40" s="226"/>
      <c r="B40" s="320"/>
      <c r="C40" s="212"/>
      <c r="D40" s="338"/>
      <c r="E40" s="338"/>
      <c r="F40" s="338"/>
      <c r="G40" s="338"/>
      <c r="H40" s="338"/>
      <c r="I40" s="249"/>
      <c r="J40" s="249"/>
      <c r="K40" s="249"/>
      <c r="L40" s="249"/>
      <c r="M40" s="249"/>
      <c r="N40" s="249"/>
      <c r="O40" s="249"/>
      <c r="P40" s="249"/>
      <c r="Q40" s="249"/>
      <c r="R40" s="249"/>
      <c r="S40" s="249"/>
      <c r="T40" s="249"/>
      <c r="U40" s="212"/>
      <c r="V40" s="212"/>
      <c r="W40" s="212"/>
      <c r="X40" s="212"/>
      <c r="Y40" s="212"/>
      <c r="Z40" s="212"/>
      <c r="AA40" s="212"/>
      <c r="AB40" s="212"/>
      <c r="AC40" s="212"/>
      <c r="AD40" s="212"/>
      <c r="AE40" s="212"/>
      <c r="AF40" s="212"/>
      <c r="AG40" s="212"/>
      <c r="AH40" s="226"/>
      <c r="AI40" s="226"/>
      <c r="AJ40" s="226"/>
      <c r="AK40" s="226"/>
      <c r="AL40" s="226"/>
      <c r="AM40" s="226"/>
      <c r="AN40" s="226"/>
      <c r="AO40" s="226"/>
    </row>
    <row r="41" spans="1:41" ht="15" customHeight="1" x14ac:dyDescent="0.15">
      <c r="A41" s="226"/>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26"/>
      <c r="AI41" s="226"/>
      <c r="AJ41" s="226"/>
      <c r="AK41" s="226"/>
      <c r="AL41" s="226"/>
      <c r="AM41" s="226"/>
      <c r="AN41" s="226"/>
      <c r="AO41" s="226"/>
    </row>
    <row r="42" spans="1:41" ht="15" customHeight="1" x14ac:dyDescent="0.15">
      <c r="A42" s="226"/>
      <c r="B42" s="320" t="s">
        <v>442</v>
      </c>
      <c r="C42" s="212"/>
      <c r="D42" s="849" t="s">
        <v>448</v>
      </c>
      <c r="E42" s="849"/>
      <c r="F42" s="849"/>
      <c r="G42" s="849"/>
      <c r="H42" s="849"/>
      <c r="I42" s="212"/>
      <c r="J42" s="212" t="s">
        <v>183</v>
      </c>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26"/>
      <c r="AI42" s="226"/>
      <c r="AJ42" s="226"/>
      <c r="AK42" s="226"/>
      <c r="AL42" s="226"/>
      <c r="AM42" s="226"/>
      <c r="AN42" s="226"/>
      <c r="AO42" s="226"/>
    </row>
    <row r="43" spans="1:41" ht="15" customHeight="1" x14ac:dyDescent="0.15">
      <c r="A43" s="226"/>
      <c r="B43" s="320"/>
      <c r="C43" s="212"/>
      <c r="D43" s="338"/>
      <c r="E43" s="338"/>
      <c r="F43" s="338"/>
      <c r="G43" s="338"/>
      <c r="H43" s="338"/>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26"/>
      <c r="AI43" s="226"/>
      <c r="AJ43" s="226"/>
      <c r="AK43" s="226"/>
      <c r="AL43" s="226"/>
      <c r="AM43" s="226"/>
      <c r="AN43" s="226"/>
      <c r="AO43" s="226"/>
    </row>
    <row r="44" spans="1:41" ht="15" customHeight="1" x14ac:dyDescent="0.15">
      <c r="A44" s="226"/>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26"/>
      <c r="AI44" s="226"/>
      <c r="AJ44" s="226"/>
      <c r="AK44" s="226"/>
      <c r="AL44" s="226"/>
      <c r="AM44" s="226"/>
      <c r="AN44" s="226"/>
      <c r="AO44" s="226"/>
    </row>
    <row r="45" spans="1:41" ht="15" customHeight="1" x14ac:dyDescent="0.15">
      <c r="A45" s="226"/>
      <c r="B45" s="320" t="s">
        <v>443</v>
      </c>
      <c r="C45" s="212"/>
      <c r="D45" s="849" t="s">
        <v>449</v>
      </c>
      <c r="E45" s="849"/>
      <c r="F45" s="849"/>
      <c r="G45" s="849"/>
      <c r="H45" s="849"/>
      <c r="I45" s="212"/>
      <c r="J45" s="212" t="s">
        <v>183</v>
      </c>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26"/>
      <c r="AI45" s="226"/>
      <c r="AJ45" s="226"/>
      <c r="AK45" s="226"/>
      <c r="AL45" s="226"/>
      <c r="AM45" s="226"/>
      <c r="AN45" s="226"/>
      <c r="AO45" s="226"/>
    </row>
    <row r="46" spans="1:41" ht="15" customHeight="1" x14ac:dyDescent="0.15">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26"/>
      <c r="AI46" s="226"/>
      <c r="AJ46" s="226"/>
      <c r="AK46" s="226"/>
      <c r="AL46" s="226"/>
      <c r="AM46" s="226"/>
      <c r="AN46" s="226"/>
      <c r="AO46" s="226"/>
    </row>
    <row r="47" spans="1:41" ht="15" customHeight="1" x14ac:dyDescent="0.1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26"/>
      <c r="AI47" s="226"/>
      <c r="AJ47" s="226"/>
      <c r="AK47" s="226"/>
      <c r="AL47" s="226"/>
      <c r="AM47" s="226"/>
      <c r="AN47" s="226"/>
      <c r="AO47" s="226"/>
    </row>
    <row r="48" spans="1:41" ht="15" customHeight="1" x14ac:dyDescent="0.1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26"/>
      <c r="AI48" s="226"/>
      <c r="AJ48" s="226"/>
      <c r="AK48" s="226"/>
      <c r="AL48" s="226"/>
      <c r="AM48" s="226"/>
      <c r="AN48" s="226"/>
      <c r="AO48" s="226"/>
    </row>
    <row r="49" spans="1:41" ht="15" customHeight="1" x14ac:dyDescent="0.15">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26"/>
      <c r="AI49" s="226"/>
      <c r="AJ49" s="226"/>
      <c r="AK49" s="226"/>
      <c r="AL49" s="226"/>
      <c r="AM49" s="226"/>
      <c r="AN49" s="226"/>
      <c r="AO49" s="226"/>
    </row>
    <row r="50" spans="1:41" ht="15" customHeight="1" x14ac:dyDescent="0.15">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26"/>
      <c r="AI50" s="226"/>
      <c r="AJ50" s="226"/>
      <c r="AK50" s="226"/>
      <c r="AL50" s="226"/>
      <c r="AM50" s="226"/>
      <c r="AN50" s="226"/>
      <c r="AO50" s="226"/>
    </row>
    <row r="51" spans="1:41" ht="15" customHeight="1" x14ac:dyDescent="0.15">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26"/>
      <c r="AI51" s="226"/>
      <c r="AJ51" s="226"/>
      <c r="AK51" s="226"/>
      <c r="AL51" s="226"/>
      <c r="AM51" s="226"/>
      <c r="AN51" s="226"/>
      <c r="AO51" s="226"/>
    </row>
    <row r="52" spans="1:41" ht="15" customHeight="1" x14ac:dyDescent="0.15">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26"/>
      <c r="AI52" s="226"/>
      <c r="AJ52" s="226"/>
      <c r="AK52" s="226"/>
      <c r="AL52" s="226"/>
      <c r="AM52" s="226"/>
      <c r="AN52" s="226"/>
      <c r="AO52" s="226"/>
    </row>
    <row r="53" spans="1:41" ht="15" customHeight="1" x14ac:dyDescent="0.1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26"/>
      <c r="AI53" s="226"/>
      <c r="AJ53" s="226"/>
      <c r="AK53" s="226"/>
      <c r="AL53" s="226"/>
      <c r="AM53" s="226"/>
      <c r="AN53" s="226"/>
      <c r="AO53" s="226"/>
    </row>
    <row r="54" spans="1:41" ht="15" customHeight="1" x14ac:dyDescent="0.15">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26"/>
      <c r="AI54" s="226"/>
      <c r="AJ54" s="226"/>
      <c r="AK54" s="226"/>
      <c r="AL54" s="226"/>
      <c r="AM54" s="226"/>
      <c r="AN54" s="226"/>
      <c r="AO54" s="226"/>
    </row>
    <row r="55" spans="1:41" ht="15" customHeight="1" x14ac:dyDescent="0.15">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26"/>
      <c r="AI55" s="226"/>
      <c r="AJ55" s="226"/>
      <c r="AK55" s="226"/>
      <c r="AL55" s="226"/>
      <c r="AM55" s="226"/>
      <c r="AN55" s="226"/>
      <c r="AO55" s="226"/>
    </row>
    <row r="56" spans="1:41" ht="15" customHeight="1" x14ac:dyDescent="0.15">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26"/>
      <c r="AI56" s="226"/>
      <c r="AJ56" s="226"/>
      <c r="AK56" s="226"/>
      <c r="AL56" s="226"/>
      <c r="AM56" s="226"/>
      <c r="AN56" s="226"/>
      <c r="AO56" s="226"/>
    </row>
    <row r="57" spans="1:41" ht="15" customHeight="1" x14ac:dyDescent="0.15">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26"/>
      <c r="AI57" s="226"/>
      <c r="AJ57" s="226"/>
      <c r="AK57" s="226"/>
      <c r="AL57" s="226"/>
      <c r="AM57" s="226"/>
      <c r="AN57" s="226"/>
      <c r="AO57" s="226"/>
    </row>
    <row r="58" spans="1:41" ht="15" customHeight="1" x14ac:dyDescent="0.15">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26"/>
      <c r="AI58" s="226"/>
      <c r="AJ58" s="226"/>
      <c r="AK58" s="226"/>
      <c r="AL58" s="226"/>
      <c r="AM58" s="226"/>
      <c r="AN58" s="226"/>
      <c r="AO58" s="226"/>
    </row>
    <row r="59" spans="1:41" ht="15" customHeight="1" x14ac:dyDescent="0.15">
      <c r="A59" s="23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26"/>
      <c r="AI59" s="226"/>
      <c r="AJ59" s="226"/>
      <c r="AK59" s="226"/>
      <c r="AL59" s="226"/>
      <c r="AM59" s="226"/>
      <c r="AN59" s="226"/>
      <c r="AO59" s="226"/>
    </row>
    <row r="60" spans="1:41" ht="15" customHeight="1" x14ac:dyDescent="0.15">
      <c r="A60" s="239"/>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26"/>
      <c r="AI60" s="226"/>
      <c r="AJ60" s="226"/>
      <c r="AK60" s="226"/>
      <c r="AL60" s="226"/>
      <c r="AM60" s="226"/>
      <c r="AN60" s="226"/>
      <c r="AO60" s="226"/>
    </row>
    <row r="61" spans="1:41" ht="15" customHeight="1" x14ac:dyDescent="0.15">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row>
    <row r="62" spans="1:41" ht="15" customHeight="1" x14ac:dyDescent="0.15">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row>
    <row r="63" spans="1:41" ht="15" customHeight="1" x14ac:dyDescent="0.15">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row>
    <row r="64" spans="1:41" ht="1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row>
    <row r="65" spans="1:41" ht="15" customHeight="1" x14ac:dyDescent="0.15">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row>
    <row r="66" spans="1:41" ht="15" customHeight="1" x14ac:dyDescent="0.15">
      <c r="A66" s="226"/>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row>
    <row r="67" spans="1:41" ht="15" customHeight="1" x14ac:dyDescent="0.15">
      <c r="A67" s="226"/>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row>
    <row r="68" spans="1:41" ht="15" customHeight="1" x14ac:dyDescent="0.15">
      <c r="A68" s="226"/>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row>
    <row r="69" spans="1:41" ht="15" customHeight="1" x14ac:dyDescent="0.15">
      <c r="A69" s="226"/>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row>
    <row r="70" spans="1:41" ht="15" customHeight="1" x14ac:dyDescent="0.15">
      <c r="A70" s="226"/>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row>
    <row r="71" spans="1:41" ht="15" customHeight="1" x14ac:dyDescent="0.15">
      <c r="A71" s="226"/>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row>
    <row r="72" spans="1:41" ht="15" customHeight="1" x14ac:dyDescent="0.15">
      <c r="A72" s="226"/>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row>
    <row r="73" spans="1:41" ht="15" customHeight="1" x14ac:dyDescent="0.15">
      <c r="A73" s="226"/>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row>
    <row r="74" spans="1:41" ht="15" customHeight="1" x14ac:dyDescent="0.15">
      <c r="A74" s="226"/>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row>
    <row r="75" spans="1:41" ht="15" customHeight="1" x14ac:dyDescent="0.15">
      <c r="A75" s="226"/>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row>
    <row r="76" spans="1:41" ht="15" customHeight="1" x14ac:dyDescent="0.15">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row>
    <row r="77" spans="1:41" ht="15" customHeight="1" x14ac:dyDescent="0.15">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row>
    <row r="78" spans="1:41" ht="15" customHeight="1" x14ac:dyDescent="0.15">
      <c r="A78" s="226"/>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row>
    <row r="79" spans="1:41" ht="15" customHeight="1" x14ac:dyDescent="0.15">
      <c r="A79" s="226"/>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row>
    <row r="80" spans="1:41" ht="15" customHeight="1" x14ac:dyDescent="0.15">
      <c r="A80" s="226"/>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row>
    <row r="81" spans="1:41" ht="15" customHeight="1" x14ac:dyDescent="0.15">
      <c r="A81" s="226"/>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row>
    <row r="82" spans="1:41" ht="15" customHeight="1" x14ac:dyDescent="0.15">
      <c r="A82" s="226"/>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row>
    <row r="83" spans="1:41" ht="15" customHeight="1" x14ac:dyDescent="0.15">
      <c r="A83" s="226"/>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row>
    <row r="84" spans="1:41" ht="15" customHeight="1" x14ac:dyDescent="0.15">
      <c r="A84" s="226"/>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row>
    <row r="85" spans="1:41" ht="15" customHeight="1" x14ac:dyDescent="0.15">
      <c r="A85" s="226"/>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row>
    <row r="86" spans="1:41" ht="15" customHeight="1" x14ac:dyDescent="0.15">
      <c r="A86" s="226"/>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row>
    <row r="87" spans="1:41" ht="15" customHeight="1" x14ac:dyDescent="0.15">
      <c r="A87" s="226"/>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row>
    <row r="88" spans="1:41" ht="15" customHeight="1" x14ac:dyDescent="0.15">
      <c r="A88" s="226"/>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row>
    <row r="89" spans="1:41" ht="15" customHeight="1" x14ac:dyDescent="0.15">
      <c r="A89" s="226"/>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row>
    <row r="90" spans="1:41" ht="15" customHeight="1" x14ac:dyDescent="0.15">
      <c r="A90" s="226"/>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row>
    <row r="91" spans="1:41" ht="15" customHeight="1" x14ac:dyDescent="0.15">
      <c r="A91" s="226"/>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row>
    <row r="92" spans="1:41" ht="15" customHeight="1" x14ac:dyDescent="0.15">
      <c r="A92" s="226"/>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row>
    <row r="93" spans="1:41" ht="15" customHeight="1" x14ac:dyDescent="0.15">
      <c r="A93" s="226"/>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row>
    <row r="94" spans="1:41" ht="15" customHeight="1" x14ac:dyDescent="0.15">
      <c r="A94" s="226"/>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row>
    <row r="95" spans="1:41" ht="15" customHeight="1" x14ac:dyDescent="0.15">
      <c r="A95" s="226"/>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row>
    <row r="96" spans="1:41" ht="15" customHeight="1" x14ac:dyDescent="0.15">
      <c r="A96" s="226"/>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sheetData>
  <customSheetViews>
    <customSheetView guid="{13F42123-AF55-44CC-A9A8-BBBCF315987F}" scale="90" showPageBreaks="1" printArea="1" view="pageBreakPreview" topLeftCell="A19">
      <selection activeCell="A38" sqref="A38:D38"/>
      <pageMargins left="0.70866141732283472" right="0.70866141732283472" top="0.74803149606299213" bottom="0.74803149606299213" header="0.31496062992125984" footer="0.31496062992125984"/>
      <pageSetup paperSize="9" orientation="portrait" blackAndWhite="1" r:id="rId1"/>
    </customSheetView>
    <customSheetView guid="{001DCE84-332C-421D-A468-8B2458000A74}" scale="90" showPageBreaks="1" printArea="1" view="pageBreakPreview" topLeftCell="A19">
      <selection activeCell="A38" sqref="A38:D38"/>
      <pageMargins left="0.70866141732283472" right="0.70866141732283472" top="0.74803149606299213" bottom="0.74803149606299213" header="0.31496062992125984" footer="0.31496062992125984"/>
      <pageSetup paperSize="9" orientation="portrait" blackAndWhite="1" r:id="rId2"/>
    </customSheetView>
    <customSheetView guid="{DB6034AB-B9A5-4098-8138-2412AF3DB915}" scale="90" showPageBreaks="1" printArea="1" view="pageBreakPreview" topLeftCell="A19">
      <selection activeCell="A38" sqref="A38:D38"/>
      <pageMargins left="0.70866141732283472" right="0.70866141732283472" top="0.74803149606299213" bottom="0.74803149606299213" header="0.31496062992125984" footer="0.31496062992125984"/>
      <pageSetup paperSize="9" orientation="portrait" blackAndWhite="1" r:id="rId3"/>
    </customSheetView>
  </customSheetViews>
  <mergeCells count="22">
    <mergeCell ref="D45:H45"/>
    <mergeCell ref="D42:H42"/>
    <mergeCell ref="D39:H39"/>
    <mergeCell ref="D36:H36"/>
    <mergeCell ref="P25:T25"/>
    <mergeCell ref="U25:W25"/>
    <mergeCell ref="X25:AD25"/>
    <mergeCell ref="A33:AG33"/>
    <mergeCell ref="J39:T39"/>
    <mergeCell ref="J36:AG37"/>
    <mergeCell ref="B29:AE30"/>
    <mergeCell ref="P21:T21"/>
    <mergeCell ref="U21:W21"/>
    <mergeCell ref="X21:AD21"/>
    <mergeCell ref="P23:T23"/>
    <mergeCell ref="U23:W23"/>
    <mergeCell ref="X23:AD23"/>
    <mergeCell ref="A5:AG6"/>
    <mergeCell ref="W10:AG10"/>
    <mergeCell ref="B15:K15"/>
    <mergeCell ref="P18:T18"/>
    <mergeCell ref="X18:AD18"/>
  </mergeCells>
  <phoneticPr fontId="29"/>
  <conditionalFormatting sqref="I39:J40">
    <cfRule type="expression" dxfId="23" priority="1" stopIfTrue="1">
      <formula>AND(I39&gt;=43831,I39&lt;=46752,MONTH(I39)&gt;=10,DAY(I39)&gt;=10)</formula>
    </cfRule>
    <cfRule type="expression" dxfId="22" priority="2" stopIfTrue="1">
      <formula>AND(I39&gt;=43831,I39&lt;=46752,MONTH(I39)&gt;=10,DAY(I39)&lt;10)</formula>
    </cfRule>
    <cfRule type="expression" dxfId="21" priority="3" stopIfTrue="1">
      <formula>AND(I39&gt;=43831,I39&lt;=46752,MONTH(I39)&lt;10,DAY(I39)&gt;=10)</formula>
    </cfRule>
    <cfRule type="expression" dxfId="20" priority="4" stopIfTrue="1">
      <formula>AND(I39&gt;=43831,I39&lt;=46752,MONTH(I39)&lt;10,DAY(I39)&lt;10)</formula>
    </cfRule>
    <cfRule type="expression" dxfId="19" priority="5" stopIfTrue="1">
      <formula>AND(I39&gt;=43586,I39&lt;=43830,MONTH(I39)&gt;=10,DAY(I39)&gt;=10)</formula>
    </cfRule>
    <cfRule type="expression" dxfId="18" priority="6" stopIfTrue="1">
      <formula>AND(I39&gt;=43586,I39&lt;=43830,MONTH(I39)&gt;=10,DAY(I39)&lt;10)</formula>
    </cfRule>
    <cfRule type="expression" dxfId="17" priority="7" stopIfTrue="1">
      <formula>AND(I39&gt;=43586,I39&lt;=43830,MONTH(I39)&lt;10,DAY(I39)&gt;=10)</formula>
    </cfRule>
    <cfRule type="expression" dxfId="16" priority="8" stopIfTrue="1">
      <formula>AND(I39&gt;=43586,I39&lt;=43830,MONTH(I39)&lt;10,DAY(I39)&lt;10)</formula>
    </cfRule>
    <cfRule type="expression" dxfId="15" priority="9" stopIfTrue="1">
      <formula>AND(MONTH(I39)&gt;=10,DAY(I39)&gt;=10)</formula>
    </cfRule>
    <cfRule type="expression" dxfId="14" priority="10" stopIfTrue="1">
      <formula>AND(MONTH(I39)&lt;10,DAY(I39)&gt;=10)</formula>
    </cfRule>
    <cfRule type="expression" dxfId="13" priority="11" stopIfTrue="1">
      <formula>AND(MONTH(I39)&lt;10,DAY(I39)&lt;10)</formula>
    </cfRule>
    <cfRule type="expression" dxfId="12" priority="12" stopIfTrue="1">
      <formula>AND(MONTH(I39)&gt;=10,DAY(I39)&lt;10)</formula>
    </cfRule>
  </conditionalFormatting>
  <conditionalFormatting sqref="W10">
    <cfRule type="expression" dxfId="11" priority="25" stopIfTrue="1">
      <formula>AND(W10&gt;=43831,W10&lt;=46752,MONTH(W10)&gt;=10,DAY(W10)&gt;=10)</formula>
    </cfRule>
    <cfRule type="expression" dxfId="10" priority="26" stopIfTrue="1">
      <formula>AND(W10&gt;=43831,W10&lt;=46752,MONTH(W10)&gt;=10,DAY(W10)&lt;10)</formula>
    </cfRule>
    <cfRule type="expression" dxfId="9" priority="27" stopIfTrue="1">
      <formula>AND(W10&gt;=43831,W10&lt;=46752,MONTH(W10)&lt;10,DAY(W10)&gt;=10)</formula>
    </cfRule>
    <cfRule type="expression" dxfId="8" priority="28" stopIfTrue="1">
      <formula>AND(W10&gt;=43831,W10&lt;=46752,MONTH(W10)&lt;10,DAY(W10)&lt;10)</formula>
    </cfRule>
    <cfRule type="expression" dxfId="7" priority="29" stopIfTrue="1">
      <formula>AND(W10&gt;=43586,W10&lt;=43830,MONTH(W10)&gt;=10,DAY(W10)&gt;=10)</formula>
    </cfRule>
    <cfRule type="expression" dxfId="6" priority="30" stopIfTrue="1">
      <formula>AND(W10&gt;=43586,W10&lt;=43830,MONTH(W10)&gt;=10,DAY(W10)&lt;10)</formula>
    </cfRule>
    <cfRule type="expression" dxfId="5" priority="31" stopIfTrue="1">
      <formula>AND(W10&gt;=43586,W10&lt;=43830,MONTH(W10)&lt;10,DAY(W10)&gt;=10)</formula>
    </cfRule>
    <cfRule type="expression" dxfId="4" priority="32" stopIfTrue="1">
      <formula>AND(W10&gt;=43586,W10&lt;=43830,MONTH(W10)&lt;10,DAY(W10)&lt;10)</formula>
    </cfRule>
    <cfRule type="expression" dxfId="3" priority="33" stopIfTrue="1">
      <formula>AND(MONTH(W10)&gt;=10,DAY(W10)&gt;=10)</formula>
    </cfRule>
    <cfRule type="expression" dxfId="2" priority="34" stopIfTrue="1">
      <formula>AND(MONTH(W10)&lt;10,DAY(W10)&gt;=10)</formula>
    </cfRule>
    <cfRule type="expression" dxfId="1" priority="35" stopIfTrue="1">
      <formula>AND(MONTH(W10)&lt;10,DAY(W10)&lt;10)</formula>
    </cfRule>
    <cfRule type="expression" dxfId="0" priority="36" stopIfTrue="1">
      <formula>AND(MONTH(W10)&gt;=10,DAY(W10)&lt;10)</formula>
    </cfRule>
  </conditionalFormatting>
  <dataValidations count="1">
    <dataValidation imeMode="off" allowBlank="1" showInputMessage="1" showErrorMessage="1" sqref="W10:AG10 I39:J40" xr:uid="{00000000-0002-0000-1900-000000000000}"/>
  </dataValidations>
  <pageMargins left="0.70866141732283472" right="0.70866141732283472" top="0.74803149606299213" bottom="0.74803149606299213" header="0.31496062992125984" footer="0.31496062992125984"/>
  <pageSetup paperSize="9" orientation="portrait" blackAndWhite="1"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38"/>
  <sheetViews>
    <sheetView view="pageBreakPreview" topLeftCell="A25" zoomScale="90" zoomScaleNormal="100" zoomScaleSheetLayoutView="90" workbookViewId="0">
      <selection activeCell="A38" sqref="A38:D38"/>
    </sheetView>
  </sheetViews>
  <sheetFormatPr defaultRowHeight="13.5" x14ac:dyDescent="0.15"/>
  <cols>
    <col min="1" max="1" width="3.625" customWidth="1"/>
    <col min="2" max="2" width="14.125" bestFit="1" customWidth="1"/>
    <col min="3" max="3" width="70.625" customWidth="1"/>
    <col min="4" max="5" width="11.625" customWidth="1"/>
  </cols>
  <sheetData>
    <row r="1" spans="1:5" ht="14.25" x14ac:dyDescent="0.15">
      <c r="A1" s="248" t="str">
        <f>IF(C29="","様式１８","")</f>
        <v>様式１８</v>
      </c>
    </row>
    <row r="2" spans="1:5" ht="14.25" x14ac:dyDescent="0.15">
      <c r="A2" s="252" t="s">
        <v>399</v>
      </c>
      <c r="C2" s="287">
        <f>様式1!$J$31</f>
        <v>0</v>
      </c>
    </row>
    <row r="3" spans="1:5" ht="27" customHeight="1" thickBot="1" x14ac:dyDescent="0.2">
      <c r="A3" s="288" t="s">
        <v>406</v>
      </c>
      <c r="B3" s="289"/>
      <c r="C3" s="289"/>
      <c r="D3" s="289"/>
      <c r="E3" s="289"/>
    </row>
    <row r="4" spans="1:5" ht="27" customHeight="1" thickBot="1" x14ac:dyDescent="0.2">
      <c r="A4" s="850" t="s">
        <v>400</v>
      </c>
      <c r="B4" s="851"/>
      <c r="C4" s="852"/>
      <c r="D4" s="302" t="s">
        <v>401</v>
      </c>
      <c r="E4" s="301" t="s">
        <v>402</v>
      </c>
    </row>
    <row r="5" spans="1:5" ht="27" customHeight="1" x14ac:dyDescent="0.15">
      <c r="A5" s="298">
        <v>1</v>
      </c>
      <c r="B5" s="327" t="s">
        <v>407</v>
      </c>
      <c r="C5" s="328" t="s">
        <v>6</v>
      </c>
      <c r="D5" s="303"/>
      <c r="E5" s="299" t="str">
        <f>IF(D5="－","－","")</f>
        <v/>
      </c>
    </row>
    <row r="6" spans="1:5" ht="27" customHeight="1" x14ac:dyDescent="0.15">
      <c r="A6" s="290"/>
      <c r="B6" s="329"/>
      <c r="C6" s="330" t="s">
        <v>7</v>
      </c>
      <c r="D6" s="306"/>
      <c r="E6" s="307"/>
    </row>
    <row r="7" spans="1:5" ht="27" customHeight="1" x14ac:dyDescent="0.15">
      <c r="A7" s="290"/>
      <c r="B7" s="329"/>
      <c r="C7" s="331" t="s">
        <v>411</v>
      </c>
      <c r="D7" s="306"/>
      <c r="E7" s="307"/>
    </row>
    <row r="8" spans="1:5" ht="27" customHeight="1" x14ac:dyDescent="0.15">
      <c r="A8" s="290"/>
      <c r="B8" s="329"/>
      <c r="C8" s="330" t="s">
        <v>8</v>
      </c>
      <c r="D8" s="306"/>
      <c r="E8" s="307"/>
    </row>
    <row r="9" spans="1:5" ht="27" customHeight="1" x14ac:dyDescent="0.15">
      <c r="A9" s="290"/>
      <c r="B9" s="329"/>
      <c r="C9" s="330" t="s">
        <v>9</v>
      </c>
      <c r="D9" s="306"/>
      <c r="E9" s="307"/>
    </row>
    <row r="10" spans="1:5" ht="27" customHeight="1" x14ac:dyDescent="0.15">
      <c r="A10" s="290"/>
      <c r="B10" s="329"/>
      <c r="C10" s="331" t="s">
        <v>424</v>
      </c>
      <c r="D10" s="306"/>
      <c r="E10" s="307"/>
    </row>
    <row r="11" spans="1:5" ht="27" customHeight="1" x14ac:dyDescent="0.15">
      <c r="A11" s="290"/>
      <c r="B11" s="329"/>
      <c r="C11" s="330" t="s">
        <v>10</v>
      </c>
      <c r="D11" s="306"/>
      <c r="E11" s="307"/>
    </row>
    <row r="12" spans="1:5" ht="27" customHeight="1" x14ac:dyDescent="0.15">
      <c r="A12" s="290"/>
      <c r="B12" s="329"/>
      <c r="C12" s="330" t="s">
        <v>232</v>
      </c>
      <c r="D12" s="306"/>
      <c r="E12" s="307"/>
    </row>
    <row r="13" spans="1:5" ht="27" customHeight="1" x14ac:dyDescent="0.15">
      <c r="A13" s="290"/>
      <c r="B13" s="329"/>
      <c r="C13" s="330" t="s">
        <v>11</v>
      </c>
      <c r="D13" s="306"/>
      <c r="E13" s="307"/>
    </row>
    <row r="14" spans="1:5" ht="27" customHeight="1" x14ac:dyDescent="0.15">
      <c r="A14" s="290"/>
      <c r="B14" s="329"/>
      <c r="C14" s="330" t="s">
        <v>12</v>
      </c>
      <c r="D14" s="306"/>
      <c r="E14" s="307"/>
    </row>
    <row r="15" spans="1:5" ht="27" customHeight="1" x14ac:dyDescent="0.15">
      <c r="A15" s="290"/>
      <c r="B15" s="329"/>
      <c r="C15" s="330" t="s">
        <v>409</v>
      </c>
      <c r="D15" s="306"/>
      <c r="E15" s="307"/>
    </row>
    <row r="16" spans="1:5" ht="27" customHeight="1" x14ac:dyDescent="0.15">
      <c r="A16" s="290"/>
      <c r="B16" s="329"/>
      <c r="C16" s="330" t="s">
        <v>13</v>
      </c>
      <c r="D16" s="306"/>
      <c r="E16" s="307"/>
    </row>
    <row r="17" spans="1:5" ht="27" customHeight="1" x14ac:dyDescent="0.15">
      <c r="A17" s="290"/>
      <c r="B17" s="329"/>
      <c r="C17" s="330" t="s">
        <v>14</v>
      </c>
      <c r="D17" s="306"/>
      <c r="E17" s="307" t="str">
        <f t="shared" ref="E17:E28" si="0">IF(D17="－","－","")</f>
        <v/>
      </c>
    </row>
    <row r="18" spans="1:5" ht="27" customHeight="1" x14ac:dyDescent="0.15">
      <c r="A18" s="290"/>
      <c r="B18" s="329"/>
      <c r="C18" s="330" t="s">
        <v>15</v>
      </c>
      <c r="D18" s="306"/>
      <c r="E18" s="307" t="str">
        <f t="shared" si="0"/>
        <v/>
      </c>
    </row>
    <row r="19" spans="1:5" ht="27" customHeight="1" x14ac:dyDescent="0.15">
      <c r="A19" s="290"/>
      <c r="B19" s="329"/>
      <c r="C19" s="330" t="s">
        <v>16</v>
      </c>
      <c r="D19" s="306"/>
      <c r="E19" s="307" t="str">
        <f t="shared" si="0"/>
        <v/>
      </c>
    </row>
    <row r="20" spans="1:5" ht="27" customHeight="1" x14ac:dyDescent="0.15">
      <c r="A20" s="290"/>
      <c r="B20" s="329"/>
      <c r="C20" s="330" t="s">
        <v>17</v>
      </c>
      <c r="D20" s="306"/>
      <c r="E20" s="307" t="str">
        <f t="shared" si="0"/>
        <v/>
      </c>
    </row>
    <row r="21" spans="1:5" ht="27" customHeight="1" x14ac:dyDescent="0.15">
      <c r="A21" s="290"/>
      <c r="B21" s="329"/>
      <c r="C21" s="330" t="s">
        <v>336</v>
      </c>
      <c r="D21" s="306"/>
      <c r="E21" s="307" t="str">
        <f t="shared" si="0"/>
        <v/>
      </c>
    </row>
    <row r="22" spans="1:5" ht="27" customHeight="1" thickBot="1" x14ac:dyDescent="0.2">
      <c r="A22" s="296"/>
      <c r="B22" s="332"/>
      <c r="C22" s="333"/>
      <c r="D22" s="304"/>
      <c r="E22" s="297" t="str">
        <f t="shared" si="0"/>
        <v/>
      </c>
    </row>
    <row r="23" spans="1:5" ht="27" customHeight="1" x14ac:dyDescent="0.15">
      <c r="A23" s="290">
        <v>2</v>
      </c>
      <c r="B23" s="329" t="s">
        <v>408</v>
      </c>
      <c r="C23" s="334" t="s">
        <v>413</v>
      </c>
      <c r="D23" s="305"/>
      <c r="E23" s="291" t="str">
        <f t="shared" si="0"/>
        <v/>
      </c>
    </row>
    <row r="24" spans="1:5" ht="25.5" x14ac:dyDescent="0.15">
      <c r="A24" s="290"/>
      <c r="B24" s="329"/>
      <c r="C24" s="331" t="s">
        <v>427</v>
      </c>
      <c r="D24" s="306"/>
      <c r="E24" s="307" t="str">
        <f t="shared" si="0"/>
        <v/>
      </c>
    </row>
    <row r="25" spans="1:5" ht="27" customHeight="1" x14ac:dyDescent="0.15">
      <c r="A25" s="290"/>
      <c r="B25" s="329"/>
      <c r="C25" s="331" t="s">
        <v>426</v>
      </c>
      <c r="D25" s="306"/>
      <c r="E25" s="307" t="str">
        <f t="shared" si="0"/>
        <v/>
      </c>
    </row>
    <row r="26" spans="1:5" ht="27" customHeight="1" x14ac:dyDescent="0.15">
      <c r="A26" s="290"/>
      <c r="B26" s="329"/>
      <c r="C26" s="330" t="s">
        <v>425</v>
      </c>
      <c r="D26" s="306"/>
      <c r="E26" s="307" t="str">
        <f t="shared" si="0"/>
        <v/>
      </c>
    </row>
    <row r="27" spans="1:5" ht="27" customHeight="1" x14ac:dyDescent="0.15">
      <c r="A27" s="290"/>
      <c r="B27" s="329"/>
      <c r="C27" s="331" t="s">
        <v>428</v>
      </c>
      <c r="D27" s="306"/>
      <c r="E27" s="307" t="str">
        <f t="shared" si="0"/>
        <v/>
      </c>
    </row>
    <row r="28" spans="1:5" ht="27" customHeight="1" thickBot="1" x14ac:dyDescent="0.2">
      <c r="A28" s="296"/>
      <c r="B28" s="332"/>
      <c r="C28" s="335"/>
      <c r="D28" s="304"/>
      <c r="E28" s="297" t="str">
        <f t="shared" si="0"/>
        <v/>
      </c>
    </row>
    <row r="29" spans="1:5" ht="27" customHeight="1" thickBot="1" x14ac:dyDescent="0.2">
      <c r="A29" s="292" t="s">
        <v>403</v>
      </c>
      <c r="B29" s="293"/>
      <c r="C29" s="300"/>
      <c r="D29" s="294"/>
      <c r="E29" s="295"/>
    </row>
    <row r="30" spans="1:5" ht="27" customHeight="1" x14ac:dyDescent="0.15">
      <c r="A30" t="s">
        <v>404</v>
      </c>
    </row>
    <row r="31" spans="1:5" ht="27" customHeight="1" x14ac:dyDescent="0.15">
      <c r="A31" s="308" t="s">
        <v>410</v>
      </c>
    </row>
    <row r="32" spans="1:5" ht="27" customHeight="1" x14ac:dyDescent="0.15">
      <c r="A32" s="308" t="s">
        <v>412</v>
      </c>
    </row>
    <row r="33" spans="1:1" ht="27" customHeight="1" x14ac:dyDescent="0.15">
      <c r="A33" s="308" t="s">
        <v>405</v>
      </c>
    </row>
    <row r="34" spans="1:1" ht="27" customHeight="1" x14ac:dyDescent="0.15"/>
    <row r="35" spans="1:1" ht="27" customHeight="1" x14ac:dyDescent="0.15"/>
    <row r="36" spans="1:1" ht="27" customHeight="1" x14ac:dyDescent="0.15"/>
    <row r="37" spans="1:1" ht="27" customHeight="1" x14ac:dyDescent="0.15"/>
    <row r="38" spans="1:1" ht="27" customHeight="1" x14ac:dyDescent="0.15"/>
  </sheetData>
  <customSheetViews>
    <customSheetView guid="{13F42123-AF55-44CC-A9A8-BBBCF315987F}" scale="90" showPageBreaks="1" printArea="1" view="pageBreakPreview" topLeftCell="A25">
      <selection activeCell="A38" sqref="A38:D38"/>
      <pageMargins left="0.78740157480314965" right="0.39370078740157483" top="0.78740157480314965" bottom="0.39370078740157483" header="0.31496062992125984" footer="0.31496062992125984"/>
      <printOptions horizontalCentered="1"/>
      <pageSetup paperSize="9" scale="82" orientation="portrait" blackAndWhite="1" r:id="rId1"/>
    </customSheetView>
    <customSheetView guid="{001DCE84-332C-421D-A468-8B2458000A74}" scale="90" showPageBreaks="1" printArea="1" view="pageBreakPreview" topLeftCell="A25">
      <selection activeCell="A38" sqref="A38:D38"/>
      <pageMargins left="0.78740157480314965" right="0.39370078740157483" top="0.78740157480314965" bottom="0.39370078740157483" header="0.31496062992125984" footer="0.31496062992125984"/>
      <printOptions horizontalCentered="1"/>
      <pageSetup paperSize="9" scale="82" orientation="portrait" blackAndWhite="1" r:id="rId2"/>
    </customSheetView>
    <customSheetView guid="{DB6034AB-B9A5-4098-8138-2412AF3DB915}" scale="90" showPageBreaks="1" printArea="1" view="pageBreakPreview" topLeftCell="A25">
      <selection activeCell="A38" sqref="A38:D38"/>
      <pageMargins left="0.78740157480314965" right="0.39370078740157483" top="0.78740157480314965" bottom="0.39370078740157483" header="0.31496062992125984" footer="0.31496062992125984"/>
      <printOptions horizontalCentered="1"/>
      <pageSetup paperSize="9" scale="82" orientation="portrait" blackAndWhite="1" r:id="rId3"/>
    </customSheetView>
  </customSheetViews>
  <mergeCells count="1">
    <mergeCell ref="A4:C4"/>
  </mergeCells>
  <phoneticPr fontId="74"/>
  <dataValidations count="2">
    <dataValidation imeMode="off" allowBlank="1" showInputMessage="1" showErrorMessage="1" sqref="C29:E29" xr:uid="{00000000-0002-0000-1A00-000000000000}"/>
    <dataValidation type="list" allowBlank="1" showInputMessage="1" showErrorMessage="1" promptTitle="病院提出" prompt="病院に提出するのものは○、該当がなく提出しないものは－を選択" sqref="D5:D28" xr:uid="{00000000-0002-0000-1A00-000001000000}">
      <formula1>"○,－"</formula1>
    </dataValidation>
  </dataValidations>
  <printOptions horizontalCentered="1"/>
  <pageMargins left="0.78740157480314965" right="0.39370078740157483" top="0.78740157480314965" bottom="0.39370078740157483" header="0.31496062992125984" footer="0.31496062992125984"/>
  <pageSetup paperSize="9" scale="82" orientation="portrait" blackAndWhite="1"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219"/>
  <sheetViews>
    <sheetView view="pageBreakPreview" topLeftCell="A4" zoomScaleNormal="100" zoomScaleSheetLayoutView="100" workbookViewId="0">
      <selection activeCell="B47" sqref="B47"/>
    </sheetView>
  </sheetViews>
  <sheetFormatPr defaultRowHeight="13.5" x14ac:dyDescent="0.15"/>
  <cols>
    <col min="1" max="95" width="2.625" customWidth="1"/>
  </cols>
  <sheetData>
    <row r="1" spans="1:41" ht="15" customHeight="1" x14ac:dyDescent="0.15">
      <c r="A1" s="248" t="str">
        <f>IF(W10="令和　年　月　日","様式２","")</f>
        <v>様式２</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397" t="s">
        <v>522</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c r="AO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398" t="s">
        <v>506</v>
      </c>
      <c r="X10" s="398"/>
      <c r="Y10" s="398"/>
      <c r="Z10" s="398"/>
      <c r="AA10" s="398"/>
      <c r="AB10" s="398"/>
      <c r="AC10" s="398"/>
      <c r="AD10" s="398"/>
      <c r="AE10" s="398"/>
      <c r="AF10" s="398"/>
      <c r="AG10" s="398"/>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248" t="str">
        <f>IF(B14=0,"　（　発　注　者　）","")</f>
        <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429</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405" t="str">
        <f>様式1!$B$15</f>
        <v>院長　○○○○</v>
      </c>
      <c r="C15" s="405"/>
      <c r="D15" s="405"/>
      <c r="E15" s="405"/>
      <c r="F15" s="405"/>
      <c r="G15" s="405"/>
      <c r="H15" s="405"/>
      <c r="I15" s="405"/>
      <c r="J15" s="405"/>
      <c r="K15" s="405"/>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t="s">
        <v>21</v>
      </c>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4"/>
      <c r="J21" s="4"/>
      <c r="K21" s="3"/>
      <c r="L21" s="3"/>
      <c r="M21" s="3"/>
      <c r="N21" s="3"/>
      <c r="O21" s="4"/>
      <c r="P21" s="3"/>
      <c r="Q21" s="399" t="str">
        <f>IF(U21=0,"住　所","")</f>
        <v>住　所</v>
      </c>
      <c r="R21" s="399"/>
      <c r="S21" s="399"/>
      <c r="T21" s="4"/>
      <c r="U21" s="403">
        <f>様式1!$U$21</f>
        <v>0</v>
      </c>
      <c r="V21" s="404"/>
      <c r="W21" s="404"/>
      <c r="X21" s="404"/>
      <c r="Y21" s="404"/>
      <c r="Z21" s="404"/>
      <c r="AA21" s="404"/>
      <c r="AB21" s="404"/>
      <c r="AC21" s="404"/>
      <c r="AD21" s="404"/>
      <c r="AE21" s="404"/>
      <c r="AF21" s="404"/>
      <c r="AG21" s="3"/>
      <c r="AH21" s="1"/>
      <c r="AI21" s="1"/>
      <c r="AJ21" s="1"/>
      <c r="AK21" s="1"/>
      <c r="AL21" s="1"/>
      <c r="AM21" s="1"/>
      <c r="AN21" s="1"/>
      <c r="AO21" s="1"/>
    </row>
    <row r="22" spans="1:41" ht="15" customHeight="1" x14ac:dyDescent="0.15">
      <c r="A22" s="3"/>
      <c r="B22" s="3"/>
      <c r="C22" s="3"/>
      <c r="D22" s="3"/>
      <c r="E22" s="3"/>
      <c r="F22" s="3"/>
      <c r="G22" s="3"/>
      <c r="H22" s="3"/>
      <c r="I22" s="4"/>
      <c r="J22" s="4"/>
      <c r="K22" s="3"/>
      <c r="L22" s="3"/>
      <c r="M22" s="3"/>
      <c r="N22" s="3"/>
      <c r="O22" s="3"/>
      <c r="P22" s="3"/>
      <c r="Q22" s="3"/>
      <c r="R22" s="3"/>
      <c r="S22" s="3"/>
      <c r="T22" s="3"/>
      <c r="U22" s="394"/>
      <c r="V22" s="394"/>
      <c r="W22" s="394"/>
      <c r="X22" s="394"/>
      <c r="Y22" s="394"/>
      <c r="Z22" s="394"/>
      <c r="AA22" s="394"/>
      <c r="AB22" s="394"/>
      <c r="AC22" s="394"/>
      <c r="AD22" s="394"/>
      <c r="AE22" s="394"/>
      <c r="AF22" s="394"/>
      <c r="AG22" s="3"/>
      <c r="AH22" s="1"/>
      <c r="AI22" s="1"/>
      <c r="AJ22" s="1"/>
      <c r="AK22" s="1"/>
      <c r="AL22" s="1"/>
      <c r="AM22" s="1"/>
      <c r="AN22" s="1"/>
      <c r="AO22" s="1"/>
    </row>
    <row r="23" spans="1:41" ht="15" customHeight="1" x14ac:dyDescent="0.15">
      <c r="A23" s="3"/>
      <c r="B23" s="3"/>
      <c r="C23" s="3"/>
      <c r="D23" s="3"/>
      <c r="E23" s="3"/>
      <c r="F23" s="3"/>
      <c r="G23" s="3"/>
      <c r="H23" s="3"/>
      <c r="I23" s="4"/>
      <c r="J23" s="4"/>
      <c r="K23" s="3"/>
      <c r="L23" s="3"/>
      <c r="M23" s="3"/>
      <c r="N23" s="3"/>
      <c r="O23" s="3"/>
      <c r="P23" s="3"/>
      <c r="Q23" s="3"/>
      <c r="R23" s="3"/>
      <c r="S23" s="3"/>
      <c r="T23" s="3"/>
      <c r="U23" s="406">
        <f>様式1!$U$23</f>
        <v>0</v>
      </c>
      <c r="V23" s="407"/>
      <c r="W23" s="407"/>
      <c r="X23" s="407"/>
      <c r="Y23" s="407"/>
      <c r="Z23" s="407"/>
      <c r="AA23" s="407"/>
      <c r="AB23" s="407"/>
      <c r="AC23" s="407"/>
      <c r="AD23" s="407"/>
      <c r="AE23" s="407"/>
      <c r="AF23" s="407"/>
      <c r="AG23" s="3"/>
      <c r="AH23" s="1"/>
      <c r="AI23" s="1"/>
      <c r="AJ23" s="1"/>
      <c r="AK23" s="1"/>
      <c r="AL23" s="1"/>
      <c r="AM23" s="1"/>
      <c r="AN23" s="1"/>
      <c r="AO23" s="1"/>
    </row>
    <row r="24" spans="1:41" ht="15" customHeight="1" x14ac:dyDescent="0.15">
      <c r="A24" s="3"/>
      <c r="B24" s="3"/>
      <c r="C24" s="3"/>
      <c r="D24" s="3"/>
      <c r="E24" s="3"/>
      <c r="F24" s="3"/>
      <c r="G24" s="3"/>
      <c r="H24" s="3"/>
      <c r="I24" s="4"/>
      <c r="J24" s="4"/>
      <c r="K24" s="3"/>
      <c r="L24" s="3"/>
      <c r="M24" s="3"/>
      <c r="N24" s="3"/>
      <c r="O24" s="3"/>
      <c r="P24" s="3"/>
      <c r="Q24" s="3"/>
      <c r="R24" s="3"/>
      <c r="S24" s="3"/>
      <c r="T24" s="3"/>
      <c r="U24" s="406">
        <f>様式1!$U$24</f>
        <v>0</v>
      </c>
      <c r="V24" s="407"/>
      <c r="W24" s="407"/>
      <c r="X24" s="407"/>
      <c r="Y24" s="407"/>
      <c r="Z24" s="407"/>
      <c r="AA24" s="407"/>
      <c r="AB24" s="407"/>
      <c r="AC24" s="407"/>
      <c r="AD24" s="407"/>
      <c r="AE24" s="407"/>
      <c r="AF24" s="407"/>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3"/>
      <c r="Q25" s="399" t="str">
        <f>IF(U25=0,"氏　名","")</f>
        <v>氏　名</v>
      </c>
      <c r="R25" s="399"/>
      <c r="S25" s="399"/>
      <c r="T25" s="4"/>
      <c r="U25" s="405">
        <f>様式1!$U$25</f>
        <v>0</v>
      </c>
      <c r="V25" s="408"/>
      <c r="W25" s="408"/>
      <c r="X25" s="408"/>
      <c r="Y25" s="408"/>
      <c r="Z25" s="408"/>
      <c r="AA25" s="408"/>
      <c r="AB25" s="408"/>
      <c r="AC25" s="408"/>
      <c r="AD25" s="408"/>
      <c r="AE25" s="408"/>
      <c r="AF25" s="408"/>
      <c r="AG25" s="3" t="s">
        <v>23</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3"/>
      <c r="B31" s="3"/>
      <c r="C31" s="3"/>
      <c r="D31" s="396" t="s">
        <v>24</v>
      </c>
      <c r="E31" s="396"/>
      <c r="F31" s="396"/>
      <c r="G31" s="396"/>
      <c r="H31" s="396"/>
      <c r="I31" s="3"/>
      <c r="J31" s="410">
        <f>様式1!$J$31</f>
        <v>0</v>
      </c>
      <c r="K31" s="410"/>
      <c r="L31" s="410"/>
      <c r="M31" s="410"/>
      <c r="N31" s="410"/>
      <c r="O31" s="410"/>
      <c r="P31" s="410"/>
      <c r="Q31" s="410"/>
      <c r="R31" s="410"/>
      <c r="S31" s="410"/>
      <c r="T31" s="410"/>
      <c r="U31" s="410"/>
      <c r="V31" s="410"/>
      <c r="W31" s="410"/>
      <c r="X31" s="410"/>
      <c r="Y31" s="410"/>
      <c r="Z31" s="410"/>
      <c r="AA31" s="410"/>
      <c r="AB31" s="410"/>
      <c r="AC31" s="410"/>
      <c r="AD31" s="410"/>
      <c r="AE31" s="3"/>
      <c r="AF31" s="3"/>
      <c r="AG31" s="3"/>
      <c r="AH31" s="1"/>
      <c r="AI31" s="1"/>
      <c r="AJ31" s="1"/>
      <c r="AK31" s="1"/>
      <c r="AL31" s="1"/>
      <c r="AM31" s="1"/>
      <c r="AN31" s="1"/>
      <c r="AO31" s="1"/>
    </row>
    <row r="32" spans="1:41" ht="15" customHeight="1" x14ac:dyDescent="0.15">
      <c r="A32" s="3"/>
      <c r="B32" s="3"/>
      <c r="C32" s="3"/>
      <c r="D32" s="3"/>
      <c r="E32" s="3"/>
      <c r="F32" s="3"/>
      <c r="G32" s="3"/>
      <c r="H32" s="3"/>
      <c r="I32" s="3"/>
      <c r="J32" s="410"/>
      <c r="K32" s="410"/>
      <c r="L32" s="410"/>
      <c r="M32" s="410"/>
      <c r="N32" s="410"/>
      <c r="O32" s="410"/>
      <c r="P32" s="410"/>
      <c r="Q32" s="410"/>
      <c r="R32" s="410"/>
      <c r="S32" s="410"/>
      <c r="T32" s="410"/>
      <c r="U32" s="410"/>
      <c r="V32" s="410"/>
      <c r="W32" s="410"/>
      <c r="X32" s="410"/>
      <c r="Y32" s="410"/>
      <c r="Z32" s="410"/>
      <c r="AA32" s="410"/>
      <c r="AB32" s="410"/>
      <c r="AC32" s="410"/>
      <c r="AD32" s="410"/>
      <c r="AE32" s="3"/>
      <c r="AF32" s="3"/>
      <c r="AG32" s="3"/>
      <c r="AH32" s="1"/>
      <c r="AI32" s="1"/>
      <c r="AJ32" s="1"/>
      <c r="AK32" s="1"/>
      <c r="AL32" s="1"/>
      <c r="AM32" s="1"/>
      <c r="AN32" s="1"/>
      <c r="AO32" s="1"/>
    </row>
    <row r="33" spans="1:41"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3"/>
      <c r="B34" s="3"/>
      <c r="C34" s="3"/>
      <c r="D34" s="396" t="s">
        <v>25</v>
      </c>
      <c r="E34" s="396"/>
      <c r="F34" s="396"/>
      <c r="G34" s="396"/>
      <c r="H34" s="396"/>
      <c r="I34" s="3"/>
      <c r="J34" s="410">
        <f>様式1!$J$34</f>
        <v>0</v>
      </c>
      <c r="K34" s="410"/>
      <c r="L34" s="410"/>
      <c r="M34" s="410"/>
      <c r="N34" s="410"/>
      <c r="O34" s="410"/>
      <c r="P34" s="410"/>
      <c r="Q34" s="410"/>
      <c r="R34" s="410"/>
      <c r="S34" s="410"/>
      <c r="T34" s="410"/>
      <c r="U34" s="410"/>
      <c r="V34" s="410"/>
      <c r="W34" s="410"/>
      <c r="X34" s="410"/>
      <c r="Y34" s="410"/>
      <c r="Z34" s="410"/>
      <c r="AA34" s="410"/>
      <c r="AB34" s="410"/>
      <c r="AC34" s="410"/>
      <c r="AD34" s="410"/>
      <c r="AE34" s="3"/>
      <c r="AF34" s="3"/>
      <c r="AG34" s="3"/>
      <c r="AH34" s="1"/>
      <c r="AI34" s="1"/>
      <c r="AJ34" s="1"/>
      <c r="AK34" s="1"/>
      <c r="AL34" s="1"/>
      <c r="AM34" s="1"/>
      <c r="AN34" s="1"/>
      <c r="AO34" s="1"/>
    </row>
    <row r="35" spans="1:41" ht="15" customHeight="1" x14ac:dyDescent="0.15">
      <c r="A35" s="3"/>
      <c r="B35" s="3"/>
      <c r="C35" s="3"/>
      <c r="D35" s="3"/>
      <c r="E35" s="3"/>
      <c r="F35" s="3"/>
      <c r="G35" s="3"/>
      <c r="H35" s="3"/>
      <c r="I35" s="3"/>
      <c r="J35" s="395"/>
      <c r="K35" s="395"/>
      <c r="L35" s="395"/>
      <c r="M35" s="395"/>
      <c r="N35" s="395"/>
      <c r="O35" s="395"/>
      <c r="P35" s="395"/>
      <c r="Q35" s="395"/>
      <c r="R35" s="395"/>
      <c r="S35" s="395"/>
      <c r="T35" s="395"/>
      <c r="U35" s="395"/>
      <c r="V35" s="395"/>
      <c r="W35" s="395"/>
      <c r="X35" s="395"/>
      <c r="Y35" s="395"/>
      <c r="Z35" s="395"/>
      <c r="AA35" s="395"/>
      <c r="AB35" s="395"/>
      <c r="AC35" s="395"/>
      <c r="AD35" s="395"/>
      <c r="AE35" s="3"/>
      <c r="AF35" s="3"/>
      <c r="AG35" s="3"/>
      <c r="AH35" s="1"/>
      <c r="AI35" s="1"/>
      <c r="AJ35" s="1"/>
      <c r="AK35" s="1"/>
      <c r="AL35" s="1"/>
      <c r="AM35" s="1"/>
      <c r="AN35" s="1"/>
      <c r="AO35" s="1"/>
    </row>
    <row r="36" spans="1:41" ht="1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t="s">
        <v>523</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3"/>
      <c r="D40" s="3"/>
      <c r="E40" s="1"/>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c r="AO40" s="1"/>
    </row>
    <row r="41" spans="1:41"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3"/>
      <c r="B42" s="3" t="s">
        <v>524</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3"/>
      <c r="B43" s="3"/>
      <c r="C43" s="3"/>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5"/>
      <c r="AF43" s="3"/>
      <c r="AG43" s="3"/>
      <c r="AH43" s="1"/>
      <c r="AI43" s="1"/>
      <c r="AJ43" s="1"/>
      <c r="AK43" s="1"/>
      <c r="AL43" s="1"/>
      <c r="AM43" s="1"/>
      <c r="AN43" s="1"/>
      <c r="AO43" s="1"/>
    </row>
    <row r="44" spans="1:41" ht="15" customHeight="1" x14ac:dyDescent="0.15">
      <c r="A44" s="3"/>
      <c r="B44" s="3"/>
      <c r="C44" s="3"/>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5"/>
      <c r="AF44" s="3"/>
      <c r="AG44" s="3"/>
      <c r="AH44" s="1"/>
      <c r="AI44" s="1"/>
      <c r="AJ44" s="1"/>
      <c r="AK44" s="1"/>
      <c r="AL44" s="1"/>
      <c r="AM44" s="1"/>
      <c r="AN44" s="1"/>
      <c r="AO44" s="1"/>
    </row>
    <row r="45" spans="1:41" ht="15" customHeight="1" x14ac:dyDescent="0.15">
      <c r="A45" s="3"/>
      <c r="B45" s="3"/>
      <c r="C45" s="3"/>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5"/>
      <c r="AF45" s="3"/>
      <c r="AG45" s="3"/>
      <c r="AH45" s="1"/>
      <c r="AI45" s="1"/>
      <c r="AJ45" s="1"/>
      <c r="AK45" s="1"/>
      <c r="AL45" s="1"/>
      <c r="AM45" s="1"/>
      <c r="AN45" s="1"/>
      <c r="AO45" s="1"/>
    </row>
    <row r="46" spans="1:41"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t="s">
        <v>525</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3"/>
      <c r="AF48" s="3"/>
      <c r="AG48" s="3"/>
      <c r="AH48" s="1"/>
      <c r="AI48" s="1"/>
      <c r="AJ48" s="1"/>
      <c r="AK48" s="1"/>
      <c r="AL48" s="1"/>
      <c r="AM48" s="1"/>
      <c r="AN48" s="1"/>
      <c r="AO48" s="1"/>
    </row>
    <row r="49" spans="1:41" ht="15" customHeight="1" x14ac:dyDescent="0.15">
      <c r="A49" s="3"/>
      <c r="B49" s="3"/>
      <c r="C49" s="3"/>
      <c r="D49" s="409" t="s">
        <v>230</v>
      </c>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3"/>
      <c r="AF49" s="3"/>
      <c r="AG49" s="3"/>
      <c r="AH49" s="1"/>
      <c r="AI49" s="1"/>
      <c r="AJ49" s="1"/>
      <c r="AK49" s="1"/>
      <c r="AL49" s="1"/>
      <c r="AM49" s="1"/>
      <c r="AN49" s="1"/>
      <c r="AO49" s="1"/>
    </row>
    <row r="50" spans="1:41" ht="15" customHeight="1" x14ac:dyDescent="0.15">
      <c r="A50" s="3"/>
      <c r="B50" s="3"/>
      <c r="C50" s="3"/>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2"/>
      <c r="B56" s="2"/>
      <c r="C56" s="2"/>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
      <c r="AF56" s="2"/>
      <c r="AG56" s="2"/>
      <c r="AH56" s="1"/>
      <c r="AI56" s="1"/>
      <c r="AJ56" s="1"/>
      <c r="AK56" s="1"/>
      <c r="AL56" s="1"/>
      <c r="AM56" s="1"/>
      <c r="AN56" s="1"/>
      <c r="AO56" s="1"/>
    </row>
    <row r="57" spans="1:41" ht="15" customHeight="1" x14ac:dyDescent="0.15">
      <c r="A57" s="2"/>
      <c r="B57" s="2"/>
      <c r="C57" s="2"/>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
      <c r="AF57" s="2"/>
      <c r="AG57" s="2"/>
      <c r="AH57" s="1"/>
      <c r="AI57" s="1"/>
      <c r="AJ57" s="1"/>
      <c r="AK57" s="1"/>
      <c r="AL57" s="1"/>
      <c r="AM57" s="1"/>
      <c r="AN57" s="1"/>
      <c r="AO57" s="1"/>
    </row>
    <row r="58" spans="1:41" ht="15" customHeight="1" x14ac:dyDescent="0.15">
      <c r="A58" s="1"/>
      <c r="B58" s="1"/>
      <c r="C58" s="1"/>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1"/>
      <c r="AF58" s="1"/>
      <c r="AG58" s="1"/>
      <c r="AH58" s="1"/>
      <c r="AI58" s="1"/>
      <c r="AJ58" s="1"/>
      <c r="AK58" s="1"/>
      <c r="AL58" s="1"/>
      <c r="AM58" s="1"/>
      <c r="AN58" s="1"/>
      <c r="AO58" s="1"/>
    </row>
    <row r="59" spans="1:41" ht="15" customHeight="1" x14ac:dyDescent="0.15">
      <c r="A59" s="1"/>
      <c r="B59" s="1"/>
      <c r="C59" s="1"/>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customSheetViews>
    <customSheetView guid="{13F42123-AF55-44CC-A9A8-BBBCF315987F}" showPageBreaks="1" printArea="1" view="pageBreakPreview" topLeftCell="A4">
      <selection activeCell="B47" sqref="B47"/>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topLeftCell="A4">
      <selection activeCell="B47" sqref="B47"/>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topLeftCell="A4">
      <selection activeCell="B47" sqref="B47"/>
      <pageMargins left="0.9055118110236221" right="0.51181102362204722" top="0.74803149606299213" bottom="0.74803149606299213" header="0.31496062992125984" footer="0.31496062992125984"/>
      <pageSetup paperSize="9" orientation="portrait" blackAndWhite="1" r:id="rId3"/>
    </customSheetView>
  </customSheetViews>
  <mergeCells count="19">
    <mergeCell ref="U23:AF23"/>
    <mergeCell ref="U24:AF24"/>
    <mergeCell ref="Q25:S25"/>
    <mergeCell ref="U25:AF25"/>
    <mergeCell ref="D50:AD50"/>
    <mergeCell ref="J31:AD32"/>
    <mergeCell ref="D44:AD44"/>
    <mergeCell ref="D45:AD45"/>
    <mergeCell ref="D48:AD48"/>
    <mergeCell ref="D43:AD43"/>
    <mergeCell ref="D49:AD49"/>
    <mergeCell ref="J34:AD35"/>
    <mergeCell ref="D31:H31"/>
    <mergeCell ref="D34:H34"/>
    <mergeCell ref="U21:AF22"/>
    <mergeCell ref="B15:K15"/>
    <mergeCell ref="Q21:S21"/>
    <mergeCell ref="A5:AG6"/>
    <mergeCell ref="W10:AG10"/>
  </mergeCells>
  <phoneticPr fontId="1"/>
  <conditionalFormatting sqref="W10">
    <cfRule type="expression" dxfId="588" priority="1" stopIfTrue="1">
      <formula>AND(W10&gt;=43831,W10&lt;=46752,MONTH(W10)&gt;=10,DAY(W10)&gt;=10)</formula>
    </cfRule>
    <cfRule type="expression" dxfId="587" priority="2" stopIfTrue="1">
      <formula>AND(W10&gt;=43831,W10&lt;=46752,MONTH(W10)&gt;=10,DAY(W10)&lt;10)</formula>
    </cfRule>
    <cfRule type="expression" dxfId="586" priority="3" stopIfTrue="1">
      <formula>AND(W10&gt;=43831,W10&lt;=46752,MONTH(W10)&lt;10,DAY(W10)&gt;=10)</formula>
    </cfRule>
    <cfRule type="expression" dxfId="585" priority="4" stopIfTrue="1">
      <formula>AND(W10&gt;=43831,W10&lt;=46752,MONTH(W10)&lt;10,DAY(W10)&lt;10)</formula>
    </cfRule>
    <cfRule type="expression" dxfId="584" priority="5" stopIfTrue="1">
      <formula>AND(W10&gt;=43586,W10&lt;=43830,MONTH(W10)&gt;=10,DAY(W10)&gt;=10)</formula>
    </cfRule>
    <cfRule type="expression" dxfId="583" priority="6" stopIfTrue="1">
      <formula>AND(W10&gt;=43586,W10&lt;=43830,MONTH(W10)&gt;=10,DAY(W10)&lt;10)</formula>
    </cfRule>
    <cfRule type="expression" dxfId="582" priority="7" stopIfTrue="1">
      <formula>AND(W10&gt;=43586,W10&lt;=43830,MONTH(W10)&lt;10,DAY(W10)&gt;=10)</formula>
    </cfRule>
    <cfRule type="expression" dxfId="581" priority="8" stopIfTrue="1">
      <formula>AND(W10&gt;=43586,W10&lt;=43830,MONTH(W10)&lt;10,DAY(W10)&lt;10)</formula>
    </cfRule>
    <cfRule type="expression" dxfId="580" priority="9" stopIfTrue="1">
      <formula>AND(MONTH(W10)&gt;=10,DAY(W10)&gt;=10)</formula>
    </cfRule>
    <cfRule type="expression" dxfId="579" priority="10" stopIfTrue="1">
      <formula>AND(MONTH(W10)&lt;10,DAY(W10)&gt;=10)</formula>
    </cfRule>
    <cfRule type="expression" dxfId="578" priority="11" stopIfTrue="1">
      <formula>AND(MONTH(W10)&lt;10,DAY(W10)&lt;10)</formula>
    </cfRule>
    <cfRule type="expression" dxfId="577" priority="12" stopIfTrue="1">
      <formula>AND(MONTH(W10)&gt;=10,DAY(W10)&lt;10)</formula>
    </cfRule>
  </conditionalFormatting>
  <dataValidations count="2">
    <dataValidation imeMode="hiragana" allowBlank="1" showInputMessage="1" showErrorMessage="1" sqref="D43:AD45 D48:AD50" xr:uid="{00000000-0002-0000-0200-000000000000}"/>
    <dataValidation imeMode="off" allowBlank="1" showInputMessage="1" showErrorMessage="1" sqref="W10:AG10" xr:uid="{00000000-0002-0000-0200-000001000000}"/>
  </dataValidations>
  <pageMargins left="0.9055118110236221" right="0.51181102362204722" top="0.74803149606299213" bottom="0.74803149606299213" header="0.31496062992125984" footer="0.31496062992125984"/>
  <pageSetup paperSize="9" orientation="portrait" blackAndWhite="1"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218"/>
  <sheetViews>
    <sheetView view="pageBreakPreview" zoomScaleNormal="100" zoomScaleSheetLayoutView="100" workbookViewId="0">
      <selection activeCell="A38" sqref="A38:D38"/>
    </sheetView>
  </sheetViews>
  <sheetFormatPr defaultRowHeight="13.5" x14ac:dyDescent="0.15"/>
  <cols>
    <col min="1" max="95" width="2.625" customWidth="1"/>
  </cols>
  <sheetData>
    <row r="1" spans="1:41" ht="15" customHeight="1" x14ac:dyDescent="0.15">
      <c r="A1" s="248" t="str">
        <f>IF(W10="令和  年  月  日","様式３－１","")</f>
        <v>様式３－１</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397" t="s">
        <v>26</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c r="AO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398" t="s">
        <v>510</v>
      </c>
      <c r="X10" s="398"/>
      <c r="Y10" s="398"/>
      <c r="Z10" s="398"/>
      <c r="AA10" s="398"/>
      <c r="AB10" s="398"/>
      <c r="AC10" s="398"/>
      <c r="AD10" s="398"/>
      <c r="AE10" s="398"/>
      <c r="AF10" s="398"/>
      <c r="AG10" s="398"/>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248" t="str">
        <f>IF(B14=0,"　（　発　注　者　）","")</f>
        <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429</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405" t="str">
        <f>様式1!$B$15</f>
        <v>院長　○○○○</v>
      </c>
      <c r="C15" s="405"/>
      <c r="D15" s="405"/>
      <c r="E15" s="405"/>
      <c r="F15" s="405"/>
      <c r="G15" s="405"/>
      <c r="H15" s="405"/>
      <c r="I15" s="405"/>
      <c r="J15" s="405"/>
      <c r="K15" s="405"/>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t="s">
        <v>21</v>
      </c>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4"/>
      <c r="J21" s="4"/>
      <c r="K21" s="3"/>
      <c r="L21" s="3"/>
      <c r="M21" s="3"/>
      <c r="N21" s="3"/>
      <c r="O21" s="4"/>
      <c r="P21" s="3"/>
      <c r="Q21" s="399" t="str">
        <f>IF(U21=0,"住　所","")</f>
        <v>住　所</v>
      </c>
      <c r="R21" s="399"/>
      <c r="S21" s="399"/>
      <c r="T21" s="4"/>
      <c r="U21" s="403">
        <f>様式1!$U$21</f>
        <v>0</v>
      </c>
      <c r="V21" s="404"/>
      <c r="W21" s="404"/>
      <c r="X21" s="404"/>
      <c r="Y21" s="404"/>
      <c r="Z21" s="404"/>
      <c r="AA21" s="404"/>
      <c r="AB21" s="404"/>
      <c r="AC21" s="404"/>
      <c r="AD21" s="404"/>
      <c r="AE21" s="404"/>
      <c r="AF21" s="404"/>
      <c r="AG21" s="3"/>
      <c r="AH21" s="1"/>
      <c r="AI21" s="1"/>
      <c r="AJ21" s="1"/>
      <c r="AK21" s="1"/>
      <c r="AL21" s="1"/>
      <c r="AM21" s="1"/>
      <c r="AN21" s="1"/>
      <c r="AO21" s="1"/>
    </row>
    <row r="22" spans="1:41" ht="15" customHeight="1" x14ac:dyDescent="0.15">
      <c r="A22" s="3"/>
      <c r="B22" s="3"/>
      <c r="C22" s="3"/>
      <c r="D22" s="3"/>
      <c r="E22" s="3"/>
      <c r="F22" s="3"/>
      <c r="G22" s="3"/>
      <c r="H22" s="3"/>
      <c r="I22" s="4"/>
      <c r="J22" s="4"/>
      <c r="K22" s="3"/>
      <c r="L22" s="3"/>
      <c r="M22" s="3"/>
      <c r="N22" s="3"/>
      <c r="O22" s="3"/>
      <c r="P22" s="3"/>
      <c r="Q22" s="3"/>
      <c r="R22" s="3"/>
      <c r="S22" s="3"/>
      <c r="T22" s="3"/>
      <c r="U22" s="394"/>
      <c r="V22" s="394"/>
      <c r="W22" s="394"/>
      <c r="X22" s="394"/>
      <c r="Y22" s="394"/>
      <c r="Z22" s="394"/>
      <c r="AA22" s="394"/>
      <c r="AB22" s="394"/>
      <c r="AC22" s="394"/>
      <c r="AD22" s="394"/>
      <c r="AE22" s="394"/>
      <c r="AF22" s="394"/>
      <c r="AG22" s="3"/>
      <c r="AH22" s="1"/>
      <c r="AI22" s="1"/>
      <c r="AJ22" s="1"/>
      <c r="AK22" s="1"/>
      <c r="AL22" s="1"/>
      <c r="AM22" s="1"/>
      <c r="AN22" s="1"/>
      <c r="AO22" s="1"/>
    </row>
    <row r="23" spans="1:41" ht="15" customHeight="1" x14ac:dyDescent="0.15">
      <c r="A23" s="3"/>
      <c r="B23" s="3"/>
      <c r="C23" s="3"/>
      <c r="D23" s="3"/>
      <c r="E23" s="3"/>
      <c r="F23" s="3"/>
      <c r="G23" s="3"/>
      <c r="H23" s="3"/>
      <c r="I23" s="4"/>
      <c r="J23" s="4"/>
      <c r="K23" s="3"/>
      <c r="L23" s="3"/>
      <c r="M23" s="3"/>
      <c r="N23" s="3"/>
      <c r="O23" s="3"/>
      <c r="P23" s="3"/>
      <c r="Q23" s="3"/>
      <c r="R23" s="3"/>
      <c r="S23" s="3"/>
      <c r="T23" s="3"/>
      <c r="U23" s="406">
        <f>様式1!$U$23</f>
        <v>0</v>
      </c>
      <c r="V23" s="407"/>
      <c r="W23" s="407"/>
      <c r="X23" s="407"/>
      <c r="Y23" s="407"/>
      <c r="Z23" s="407"/>
      <c r="AA23" s="407"/>
      <c r="AB23" s="407"/>
      <c r="AC23" s="407"/>
      <c r="AD23" s="407"/>
      <c r="AE23" s="407"/>
      <c r="AF23" s="407"/>
      <c r="AG23" s="3"/>
      <c r="AH23" s="1"/>
      <c r="AI23" s="1"/>
      <c r="AJ23" s="1"/>
      <c r="AK23" s="1"/>
      <c r="AL23" s="1"/>
      <c r="AM23" s="1"/>
      <c r="AN23" s="1"/>
      <c r="AO23" s="1"/>
    </row>
    <row r="24" spans="1:41" ht="15" customHeight="1" x14ac:dyDescent="0.15">
      <c r="A24" s="3"/>
      <c r="B24" s="3"/>
      <c r="C24" s="3"/>
      <c r="D24" s="3"/>
      <c r="E24" s="3"/>
      <c r="F24" s="3"/>
      <c r="G24" s="3"/>
      <c r="H24" s="3"/>
      <c r="I24" s="4"/>
      <c r="J24" s="4"/>
      <c r="K24" s="3"/>
      <c r="L24" s="3"/>
      <c r="M24" s="3"/>
      <c r="N24" s="3"/>
      <c r="O24" s="3"/>
      <c r="P24" s="3"/>
      <c r="Q24" s="3"/>
      <c r="R24" s="3"/>
      <c r="S24" s="3"/>
      <c r="T24" s="3"/>
      <c r="U24" s="406">
        <f>様式1!$U$24</f>
        <v>0</v>
      </c>
      <c r="V24" s="407"/>
      <c r="W24" s="407"/>
      <c r="X24" s="407"/>
      <c r="Y24" s="407"/>
      <c r="Z24" s="407"/>
      <c r="AA24" s="407"/>
      <c r="AB24" s="407"/>
      <c r="AC24" s="407"/>
      <c r="AD24" s="407"/>
      <c r="AE24" s="407"/>
      <c r="AF24" s="407"/>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3"/>
      <c r="Q25" s="399" t="str">
        <f>IF(U25=0,"氏　名","")</f>
        <v>氏　名</v>
      </c>
      <c r="R25" s="399"/>
      <c r="S25" s="399"/>
      <c r="T25" s="4"/>
      <c r="U25" s="405">
        <f>様式1!$U$25</f>
        <v>0</v>
      </c>
      <c r="V25" s="408"/>
      <c r="W25" s="408"/>
      <c r="X25" s="408"/>
      <c r="Y25" s="408"/>
      <c r="Z25" s="408"/>
      <c r="AA25" s="408"/>
      <c r="AB25" s="408"/>
      <c r="AC25" s="408"/>
      <c r="AD25" s="408"/>
      <c r="AE25" s="408"/>
      <c r="AF25" s="408"/>
      <c r="AG25" s="3" t="s">
        <v>23</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96" t="s">
        <v>24</v>
      </c>
      <c r="E30" s="396"/>
      <c r="F30" s="396"/>
      <c r="G30" s="396"/>
      <c r="H30" s="396"/>
      <c r="I30" s="3"/>
      <c r="J30" s="410">
        <f>様式1!$J$31</f>
        <v>0</v>
      </c>
      <c r="K30" s="410"/>
      <c r="L30" s="410"/>
      <c r="M30" s="410"/>
      <c r="N30" s="410"/>
      <c r="O30" s="410"/>
      <c r="P30" s="410"/>
      <c r="Q30" s="410"/>
      <c r="R30" s="410"/>
      <c r="S30" s="410"/>
      <c r="T30" s="410"/>
      <c r="U30" s="410"/>
      <c r="V30" s="410"/>
      <c r="W30" s="410"/>
      <c r="X30" s="410"/>
      <c r="Y30" s="410"/>
      <c r="Z30" s="410"/>
      <c r="AA30" s="410"/>
      <c r="AB30" s="410"/>
      <c r="AC30" s="410"/>
      <c r="AD30" s="410"/>
      <c r="AE30" s="3"/>
      <c r="AF30" s="3"/>
      <c r="AG30" s="3"/>
      <c r="AH30" s="1"/>
      <c r="AI30" s="1"/>
      <c r="AJ30" s="1"/>
      <c r="AK30" s="1"/>
      <c r="AL30" s="1"/>
      <c r="AM30" s="1"/>
      <c r="AN30" s="1"/>
      <c r="AO30" s="1"/>
    </row>
    <row r="31" spans="1:41" ht="15" customHeight="1" x14ac:dyDescent="0.15">
      <c r="A31" s="3"/>
      <c r="B31" s="3"/>
      <c r="C31" s="3"/>
      <c r="D31" s="3"/>
      <c r="E31" s="3"/>
      <c r="F31" s="3"/>
      <c r="G31" s="3"/>
      <c r="H31" s="3"/>
      <c r="I31" s="3"/>
      <c r="J31" s="410"/>
      <c r="K31" s="410"/>
      <c r="L31" s="410"/>
      <c r="M31" s="410"/>
      <c r="N31" s="410"/>
      <c r="O31" s="410"/>
      <c r="P31" s="410"/>
      <c r="Q31" s="410"/>
      <c r="R31" s="410"/>
      <c r="S31" s="410"/>
      <c r="T31" s="410"/>
      <c r="U31" s="410"/>
      <c r="V31" s="410"/>
      <c r="W31" s="410"/>
      <c r="X31" s="410"/>
      <c r="Y31" s="410"/>
      <c r="Z31" s="410"/>
      <c r="AA31" s="410"/>
      <c r="AB31" s="410"/>
      <c r="AC31" s="410"/>
      <c r="AD31" s="410"/>
      <c r="AE31" s="3"/>
      <c r="AF31" s="3"/>
      <c r="AG31" s="3"/>
      <c r="AH31" s="1"/>
      <c r="AI31" s="1"/>
      <c r="AJ31" s="1"/>
      <c r="AK31" s="1"/>
      <c r="AL31" s="1"/>
      <c r="AM31" s="1"/>
      <c r="AN31" s="1"/>
      <c r="AO31" s="1"/>
    </row>
    <row r="32" spans="1:4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3"/>
      <c r="B36" s="3"/>
      <c r="C36" s="3" t="s">
        <v>334</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t="s">
        <v>27</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413" t="s">
        <v>29</v>
      </c>
      <c r="D40" s="414"/>
      <c r="E40" s="414"/>
      <c r="F40" s="414"/>
      <c r="G40" s="414"/>
      <c r="H40" s="414"/>
      <c r="I40" s="414"/>
      <c r="J40" s="414"/>
      <c r="K40" s="414"/>
      <c r="L40" s="414"/>
      <c r="M40" s="414"/>
      <c r="N40" s="414"/>
      <c r="O40" s="414"/>
      <c r="P40" s="415"/>
      <c r="Q40" s="412"/>
      <c r="R40" s="412"/>
      <c r="S40" s="412"/>
      <c r="T40" s="412"/>
      <c r="U40" s="412"/>
      <c r="V40" s="412"/>
      <c r="W40" s="412"/>
      <c r="X40" s="412"/>
      <c r="Y40" s="412"/>
      <c r="Z40" s="412"/>
      <c r="AA40" s="412"/>
      <c r="AB40" s="412"/>
      <c r="AC40" s="412"/>
      <c r="AD40" s="412"/>
      <c r="AE40" s="3"/>
      <c r="AF40" s="3"/>
      <c r="AG40" s="3"/>
      <c r="AH40" s="1"/>
      <c r="AI40" s="1"/>
      <c r="AJ40" s="1"/>
      <c r="AK40" s="1"/>
      <c r="AL40" s="1"/>
      <c r="AM40" s="1"/>
      <c r="AN40" s="1"/>
      <c r="AO40" s="1"/>
    </row>
    <row r="41" spans="1:41" ht="15" customHeight="1" x14ac:dyDescent="0.15">
      <c r="A41" s="3"/>
      <c r="B41" s="3"/>
      <c r="C41" s="416"/>
      <c r="D41" s="417"/>
      <c r="E41" s="417"/>
      <c r="F41" s="417"/>
      <c r="G41" s="417"/>
      <c r="H41" s="417"/>
      <c r="I41" s="417"/>
      <c r="J41" s="417"/>
      <c r="K41" s="417"/>
      <c r="L41" s="417"/>
      <c r="M41" s="417"/>
      <c r="N41" s="417"/>
      <c r="O41" s="417"/>
      <c r="P41" s="418"/>
      <c r="Q41" s="412"/>
      <c r="R41" s="412"/>
      <c r="S41" s="412"/>
      <c r="T41" s="412"/>
      <c r="U41" s="412"/>
      <c r="V41" s="412"/>
      <c r="W41" s="412"/>
      <c r="X41" s="412"/>
      <c r="Y41" s="412"/>
      <c r="Z41" s="412"/>
      <c r="AA41" s="412"/>
      <c r="AB41" s="412"/>
      <c r="AC41" s="412"/>
      <c r="AD41" s="412"/>
      <c r="AE41" s="3"/>
      <c r="AF41" s="3"/>
      <c r="AG41" s="3"/>
      <c r="AH41" s="1"/>
      <c r="AI41" s="1"/>
      <c r="AJ41" s="1"/>
      <c r="AK41" s="1"/>
      <c r="AL41" s="1"/>
      <c r="AM41" s="1"/>
      <c r="AN41" s="1"/>
      <c r="AO41" s="1"/>
    </row>
    <row r="42" spans="1:41" ht="15" customHeight="1" x14ac:dyDescent="0.15">
      <c r="A42" s="3"/>
      <c r="B42" s="3"/>
      <c r="C42" s="411" t="s">
        <v>30</v>
      </c>
      <c r="D42" s="411"/>
      <c r="E42" s="411"/>
      <c r="F42" s="411"/>
      <c r="G42" s="411"/>
      <c r="H42" s="411"/>
      <c r="I42" s="411"/>
      <c r="J42" s="411"/>
      <c r="K42" s="411"/>
      <c r="L42" s="411"/>
      <c r="M42" s="411"/>
      <c r="N42" s="411"/>
      <c r="O42" s="411"/>
      <c r="P42" s="411"/>
      <c r="Q42" s="412"/>
      <c r="R42" s="412"/>
      <c r="S42" s="412"/>
      <c r="T42" s="412"/>
      <c r="U42" s="412"/>
      <c r="V42" s="412"/>
      <c r="W42" s="412"/>
      <c r="X42" s="412"/>
      <c r="Y42" s="412"/>
      <c r="Z42" s="412"/>
      <c r="AA42" s="412"/>
      <c r="AB42" s="412"/>
      <c r="AC42" s="412"/>
      <c r="AD42" s="412"/>
      <c r="AE42" s="3"/>
      <c r="AF42" s="3"/>
      <c r="AG42" s="3"/>
      <c r="AH42" s="1"/>
      <c r="AI42" s="1"/>
      <c r="AJ42" s="1"/>
      <c r="AK42" s="1"/>
      <c r="AL42" s="1"/>
      <c r="AM42" s="1"/>
      <c r="AN42" s="1"/>
      <c r="AO42" s="1"/>
    </row>
    <row r="43" spans="1:41" ht="15" customHeight="1" x14ac:dyDescent="0.15">
      <c r="A43" s="3"/>
      <c r="B43" s="3"/>
      <c r="C43" s="411"/>
      <c r="D43" s="411"/>
      <c r="E43" s="411"/>
      <c r="F43" s="411"/>
      <c r="G43" s="411"/>
      <c r="H43" s="411"/>
      <c r="I43" s="411"/>
      <c r="J43" s="411"/>
      <c r="K43" s="411"/>
      <c r="L43" s="411"/>
      <c r="M43" s="411"/>
      <c r="N43" s="411"/>
      <c r="O43" s="411"/>
      <c r="P43" s="411"/>
      <c r="Q43" s="412"/>
      <c r="R43" s="412"/>
      <c r="S43" s="412"/>
      <c r="T43" s="412"/>
      <c r="U43" s="412"/>
      <c r="V43" s="412"/>
      <c r="W43" s="412"/>
      <c r="X43" s="412"/>
      <c r="Y43" s="412"/>
      <c r="Z43" s="412"/>
      <c r="AA43" s="412"/>
      <c r="AB43" s="412"/>
      <c r="AC43" s="412"/>
      <c r="AD43" s="412"/>
      <c r="AE43" s="3"/>
      <c r="AF43" s="3"/>
      <c r="AG43" s="3"/>
      <c r="AH43" s="1"/>
      <c r="AI43" s="1"/>
      <c r="AJ43" s="1"/>
      <c r="AK43" s="1"/>
      <c r="AL43" s="1"/>
      <c r="AM43" s="1"/>
      <c r="AN43" s="1"/>
      <c r="AO43" s="1"/>
    </row>
    <row r="44" spans="1:41"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t="s">
        <v>199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1"/>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
      <c r="AI55" s="1"/>
      <c r="AJ55" s="1"/>
      <c r="AK55" s="1"/>
      <c r="AL55" s="1"/>
      <c r="AM55" s="1"/>
      <c r="AN55" s="1"/>
      <c r="AO55" s="1"/>
    </row>
    <row r="56" spans="1:4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sheetData>
  <customSheetViews>
    <customSheetView guid="{13F42123-AF55-44CC-A9A8-BBBCF315987F}"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3"/>
    </customSheetView>
  </customSheetViews>
  <mergeCells count="15">
    <mergeCell ref="Q25:S25"/>
    <mergeCell ref="U25:AF25"/>
    <mergeCell ref="U23:AF23"/>
    <mergeCell ref="A5:AG6"/>
    <mergeCell ref="Q21:S21"/>
    <mergeCell ref="B15:K15"/>
    <mergeCell ref="U24:AF24"/>
    <mergeCell ref="W10:AG10"/>
    <mergeCell ref="U21:AF22"/>
    <mergeCell ref="C42:P43"/>
    <mergeCell ref="Q42:AD43"/>
    <mergeCell ref="C40:P41"/>
    <mergeCell ref="Q40:AD41"/>
    <mergeCell ref="J30:AD31"/>
    <mergeCell ref="D30:H30"/>
  </mergeCells>
  <phoneticPr fontId="1"/>
  <conditionalFormatting sqref="W10">
    <cfRule type="expression" dxfId="576" priority="1" stopIfTrue="1">
      <formula>AND(W10&gt;=43831,W10&lt;=46752,MONTH(W10)&gt;=10,DAY(W10)&gt;=10)</formula>
    </cfRule>
    <cfRule type="expression" dxfId="575" priority="2" stopIfTrue="1">
      <formula>AND(W10&gt;=43831,W10&lt;=46752,MONTH(W10)&gt;=10,DAY(W10)&lt;10)</formula>
    </cfRule>
    <cfRule type="expression" dxfId="574" priority="3" stopIfTrue="1">
      <formula>AND(W10&gt;=43831,W10&lt;=46752,MONTH(W10)&lt;10,DAY(W10)&gt;=10)</formula>
    </cfRule>
    <cfRule type="expression" dxfId="573" priority="4" stopIfTrue="1">
      <formula>AND(W10&gt;=43831,W10&lt;=46752,MONTH(W10)&lt;10,DAY(W10)&lt;10)</formula>
    </cfRule>
    <cfRule type="expression" dxfId="572" priority="5" stopIfTrue="1">
      <formula>AND(W10&gt;=43586,W10&lt;=43830,MONTH(W10)&gt;=10,DAY(W10)&gt;=10)</formula>
    </cfRule>
    <cfRule type="expression" dxfId="571" priority="6" stopIfTrue="1">
      <formula>AND(W10&gt;=43586,W10&lt;=43830,MONTH(W10)&gt;=10,DAY(W10)&lt;10)</formula>
    </cfRule>
    <cfRule type="expression" dxfId="570" priority="7" stopIfTrue="1">
      <formula>AND(W10&gt;=43586,W10&lt;=43830,MONTH(W10)&lt;10,DAY(W10)&gt;=10)</formula>
    </cfRule>
    <cfRule type="expression" dxfId="569" priority="8" stopIfTrue="1">
      <formula>AND(W10&gt;=43586,W10&lt;=43830,MONTH(W10)&lt;10,DAY(W10)&lt;10)</formula>
    </cfRule>
    <cfRule type="expression" dxfId="568" priority="9" stopIfTrue="1">
      <formula>AND(MONTH(W10)&gt;=10,DAY(W10)&gt;=10)</formula>
    </cfRule>
    <cfRule type="expression" dxfId="567" priority="10" stopIfTrue="1">
      <formula>AND(MONTH(W10)&lt;10,DAY(W10)&gt;=10)</formula>
    </cfRule>
    <cfRule type="expression" dxfId="566" priority="11" stopIfTrue="1">
      <formula>AND(MONTH(W10)&lt;10,DAY(W10)&lt;10)</formula>
    </cfRule>
    <cfRule type="expression" dxfId="565" priority="12" stopIfTrue="1">
      <formula>AND(MONTH(W10)&gt;=10,DAY(W10)&lt;10)</formula>
    </cfRule>
  </conditionalFormatting>
  <dataValidations count="2">
    <dataValidation imeMode="hiragana" allowBlank="1" showInputMessage="1" showErrorMessage="1" sqref="Q40:AD43" xr:uid="{00000000-0002-0000-0300-000000000000}"/>
    <dataValidation imeMode="off" allowBlank="1" showInputMessage="1" showErrorMessage="1" sqref="W10:AG10" xr:uid="{00000000-0002-0000-0300-000001000000}"/>
  </dataValidations>
  <pageMargins left="0.9055118110236221" right="0.51181102362204722" top="0.74803149606299213" bottom="0.74803149606299213" header="0.31496062992125984" footer="0.31496062992125984"/>
  <pageSetup paperSize="9" orientation="portrait" blackAndWhite="1"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211"/>
  <sheetViews>
    <sheetView view="pageBreakPreview" topLeftCell="A28" zoomScaleNormal="100" zoomScaleSheetLayoutView="100" workbookViewId="0">
      <selection activeCell="A38" sqref="A38:D38"/>
    </sheetView>
  </sheetViews>
  <sheetFormatPr defaultRowHeight="13.5" x14ac:dyDescent="0.15"/>
  <cols>
    <col min="1" max="96" width="2.625" customWidth="1"/>
  </cols>
  <sheetData>
    <row r="1" spans="1:42" ht="15" customHeight="1" x14ac:dyDescent="0.15">
      <c r="A1" s="248" t="str">
        <f>IF(K12=0,"様式３－２","")</f>
        <v>様式３－２</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
      <c r="AJ1" s="1"/>
      <c r="AK1" s="1"/>
      <c r="AL1" s="1"/>
      <c r="AM1" s="1"/>
      <c r="AN1" s="1"/>
      <c r="AO1" s="1"/>
      <c r="AP1" s="1"/>
    </row>
    <row r="2" spans="1:42"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
      <c r="AJ2" s="1"/>
      <c r="AK2" s="1"/>
      <c r="AL2" s="1"/>
      <c r="AM2" s="1"/>
      <c r="AN2" s="1"/>
      <c r="AO2" s="1"/>
      <c r="AP2" s="1"/>
    </row>
    <row r="3" spans="1:42"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
      <c r="AJ3" s="1"/>
      <c r="AK3" s="1"/>
      <c r="AL3" s="1"/>
      <c r="AM3" s="1"/>
      <c r="AN3" s="1"/>
      <c r="AO3" s="1"/>
      <c r="AP3" s="1"/>
    </row>
    <row r="4" spans="1:42"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1"/>
      <c r="AN4" s="1"/>
      <c r="AO4" s="1"/>
      <c r="AP4" s="1"/>
    </row>
    <row r="5" spans="1:42" ht="15" customHeight="1" x14ac:dyDescent="0.15">
      <c r="A5" s="397" t="s">
        <v>31</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7"/>
      <c r="AI5" s="1"/>
      <c r="AJ5" s="1"/>
      <c r="AK5" s="1"/>
      <c r="AL5" s="1"/>
      <c r="AM5" s="1"/>
      <c r="AN5" s="1"/>
      <c r="AO5" s="1"/>
      <c r="AP5" s="1"/>
    </row>
    <row r="6" spans="1:42"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7"/>
      <c r="AI6" s="1"/>
      <c r="AJ6" s="1"/>
      <c r="AK6" s="1"/>
      <c r="AL6" s="1"/>
      <c r="AM6" s="1"/>
      <c r="AN6" s="1"/>
      <c r="AO6" s="1"/>
      <c r="AP6" s="1"/>
    </row>
    <row r="7" spans="1:42"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4"/>
      <c r="AI7" s="1"/>
      <c r="AJ7" s="1"/>
      <c r="AK7" s="1"/>
      <c r="AL7" s="1"/>
      <c r="AM7" s="1"/>
      <c r="AN7" s="1"/>
      <c r="AO7" s="1"/>
      <c r="AP7" s="1"/>
    </row>
    <row r="8" spans="1:42"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4"/>
      <c r="AI8" s="1"/>
      <c r="AJ8" s="1"/>
      <c r="AK8" s="1"/>
      <c r="AL8" s="1"/>
      <c r="AM8" s="1"/>
      <c r="AN8" s="1"/>
      <c r="AO8" s="1"/>
      <c r="AP8" s="1"/>
    </row>
    <row r="9" spans="1:42"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1"/>
      <c r="AJ9" s="1"/>
      <c r="AK9" s="1"/>
      <c r="AL9" s="1"/>
      <c r="AM9" s="1"/>
      <c r="AN9" s="1"/>
      <c r="AO9" s="1"/>
      <c r="AP9" s="1"/>
    </row>
    <row r="10" spans="1:42" ht="1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
      <c r="AJ10" s="1"/>
      <c r="AK10" s="1"/>
      <c r="AL10" s="1"/>
      <c r="AM10" s="1"/>
      <c r="AN10" s="1"/>
      <c r="AO10" s="1"/>
      <c r="AP10" s="1"/>
    </row>
    <row r="11" spans="1:42"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
      <c r="AJ11" s="1"/>
      <c r="AK11" s="1"/>
      <c r="AL11" s="1"/>
      <c r="AM11" s="1"/>
      <c r="AN11" s="1"/>
      <c r="AO11" s="1"/>
      <c r="AP11" s="1"/>
    </row>
    <row r="12" spans="1:42" ht="15" customHeight="1" x14ac:dyDescent="0.15">
      <c r="A12" s="6" t="s">
        <v>32</v>
      </c>
      <c r="B12" s="396" t="s">
        <v>42</v>
      </c>
      <c r="C12" s="396"/>
      <c r="D12" s="396"/>
      <c r="E12" s="396"/>
      <c r="F12" s="3"/>
      <c r="G12" s="3"/>
      <c r="H12" s="3"/>
      <c r="I12" s="3"/>
      <c r="J12" s="3"/>
      <c r="K12" s="420">
        <f>'様式3-1'!Q40</f>
        <v>0</v>
      </c>
      <c r="L12" s="420"/>
      <c r="M12" s="420"/>
      <c r="N12" s="420"/>
      <c r="O12" s="420"/>
      <c r="P12" s="420"/>
      <c r="Q12" s="420"/>
      <c r="R12" s="420"/>
      <c r="S12" s="3"/>
      <c r="T12" s="3"/>
      <c r="U12" s="3"/>
      <c r="V12" s="3"/>
      <c r="W12" s="3"/>
      <c r="X12" s="3"/>
      <c r="Y12" s="3"/>
      <c r="Z12" s="3"/>
      <c r="AA12" s="3"/>
      <c r="AB12" s="3"/>
      <c r="AC12" s="3"/>
      <c r="AD12" s="3"/>
      <c r="AE12" s="3"/>
      <c r="AF12" s="3"/>
      <c r="AG12" s="3"/>
      <c r="AH12" s="3"/>
      <c r="AI12" s="1"/>
      <c r="AJ12" s="1"/>
      <c r="AK12" s="1"/>
      <c r="AL12" s="1"/>
      <c r="AM12" s="1"/>
      <c r="AN12" s="1"/>
      <c r="AO12" s="1"/>
      <c r="AP12" s="1"/>
    </row>
    <row r="13" spans="1:42" ht="15" customHeight="1" x14ac:dyDescent="0.15">
      <c r="A13" s="3"/>
      <c r="B13" s="3"/>
      <c r="C13" s="3"/>
      <c r="D13" s="3"/>
      <c r="E13" s="3"/>
      <c r="F13" s="3"/>
      <c r="G13" s="3"/>
      <c r="H13" s="3"/>
      <c r="I13" s="3"/>
      <c r="J13" s="3"/>
      <c r="K13" s="3" t="s">
        <v>38</v>
      </c>
      <c r="L13" s="3"/>
      <c r="M13" s="3"/>
      <c r="N13" s="3"/>
      <c r="O13" s="398"/>
      <c r="P13" s="398"/>
      <c r="Q13" s="398"/>
      <c r="R13" s="398"/>
      <c r="S13" s="398"/>
      <c r="T13" s="398"/>
      <c r="U13" s="398"/>
      <c r="V13" s="398"/>
      <c r="W13" s="398"/>
      <c r="X13" s="398"/>
      <c r="Y13" s="398"/>
      <c r="Z13" s="3" t="s">
        <v>45</v>
      </c>
      <c r="AA13" s="419" t="str">
        <f ca="1">IF(O13="","",DATEDIF($O$13,IF('様式3-1'!$W$10="令和　年　月　日",TODAY(),'様式3-1'!$W$10),"Y"))</f>
        <v/>
      </c>
      <c r="AB13" s="419"/>
      <c r="AC13" s="3" t="s">
        <v>46</v>
      </c>
      <c r="AD13" s="3"/>
      <c r="AE13" s="3"/>
      <c r="AF13" s="3"/>
      <c r="AG13" s="3"/>
      <c r="AH13" s="3"/>
      <c r="AI13" s="1"/>
      <c r="AJ13" s="1"/>
      <c r="AK13" s="1"/>
      <c r="AL13" s="1"/>
      <c r="AM13" s="1"/>
      <c r="AN13" s="1"/>
      <c r="AO13" s="1"/>
      <c r="AP13" s="1"/>
    </row>
    <row r="14" spans="1:42" ht="15" customHeight="1" x14ac:dyDescent="0.15">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row>
    <row r="15" spans="1:42" ht="15" customHeight="1" x14ac:dyDescent="0.15">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c r="AJ15" s="1"/>
      <c r="AK15" s="1"/>
      <c r="AL15" s="1"/>
      <c r="AM15" s="1"/>
      <c r="AN15" s="1"/>
      <c r="AO15" s="1"/>
      <c r="AP15" s="1"/>
    </row>
    <row r="16" spans="1:42" ht="15" customHeight="1" x14ac:dyDescent="0.15">
      <c r="A16" s="6" t="s">
        <v>33</v>
      </c>
      <c r="B16" s="396" t="s">
        <v>41</v>
      </c>
      <c r="C16" s="396"/>
      <c r="D16" s="396"/>
      <c r="E16" s="396"/>
      <c r="F16" s="3"/>
      <c r="G16" s="3"/>
      <c r="H16" s="3"/>
      <c r="I16" s="3"/>
      <c r="J16" s="3"/>
      <c r="K16" s="409"/>
      <c r="L16" s="409"/>
      <c r="M16" s="409"/>
      <c r="N16" s="409"/>
      <c r="O16" s="409"/>
      <c r="P16" s="409"/>
      <c r="Q16" s="409"/>
      <c r="R16" s="409"/>
      <c r="S16" s="409"/>
      <c r="T16" s="409"/>
      <c r="U16" s="409"/>
      <c r="V16" s="409"/>
      <c r="W16" s="409"/>
      <c r="X16" s="409"/>
      <c r="Y16" s="409"/>
      <c r="Z16" s="409"/>
      <c r="AA16" s="409"/>
      <c r="AB16" s="409"/>
      <c r="AC16" s="409"/>
      <c r="AD16" s="409"/>
      <c r="AE16" s="3"/>
      <c r="AF16" s="3"/>
      <c r="AG16" s="3"/>
      <c r="AH16" s="3"/>
      <c r="AI16" s="1"/>
      <c r="AJ16" s="1"/>
      <c r="AK16" s="1"/>
      <c r="AL16" s="1"/>
      <c r="AM16" s="1"/>
      <c r="AN16" s="1"/>
      <c r="AO16" s="1"/>
      <c r="AP16" s="1"/>
    </row>
    <row r="17" spans="1:42" ht="15" customHeight="1" x14ac:dyDescent="0.15">
      <c r="A17" s="6"/>
      <c r="B17" s="120"/>
      <c r="C17" s="120"/>
      <c r="D17" s="120"/>
      <c r="E17" s="120"/>
      <c r="F17" s="3"/>
      <c r="G17" s="3"/>
      <c r="H17" s="3"/>
      <c r="I17" s="3"/>
      <c r="J17" s="3"/>
      <c r="K17" s="409"/>
      <c r="L17" s="409"/>
      <c r="M17" s="409"/>
      <c r="N17" s="409"/>
      <c r="O17" s="409"/>
      <c r="P17" s="409"/>
      <c r="Q17" s="409"/>
      <c r="R17" s="409"/>
      <c r="S17" s="409"/>
      <c r="T17" s="409"/>
      <c r="U17" s="409"/>
      <c r="V17" s="409"/>
      <c r="W17" s="409"/>
      <c r="X17" s="409"/>
      <c r="Y17" s="409"/>
      <c r="Z17" s="409"/>
      <c r="AA17" s="409"/>
      <c r="AB17" s="409"/>
      <c r="AC17" s="409"/>
      <c r="AD17" s="409"/>
      <c r="AE17" s="3"/>
      <c r="AF17" s="3"/>
      <c r="AG17" s="3"/>
      <c r="AH17" s="3"/>
      <c r="AI17" s="1"/>
      <c r="AJ17" s="1"/>
      <c r="AK17" s="1"/>
      <c r="AL17" s="1"/>
      <c r="AM17" s="1"/>
      <c r="AN17" s="1"/>
      <c r="AO17" s="1"/>
      <c r="AP17" s="1"/>
    </row>
    <row r="18" spans="1:42" ht="15" customHeight="1" x14ac:dyDescent="0.15">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
      <c r="AJ18" s="1"/>
      <c r="AK18" s="1"/>
      <c r="AL18" s="1"/>
      <c r="AM18" s="1"/>
      <c r="AN18" s="1"/>
      <c r="AO18" s="1"/>
      <c r="AP18" s="1"/>
    </row>
    <row r="19" spans="1:42" ht="15" customHeight="1" x14ac:dyDescent="0.15">
      <c r="A19" s="6" t="s">
        <v>34</v>
      </c>
      <c r="B19" s="396" t="s">
        <v>39</v>
      </c>
      <c r="C19" s="396"/>
      <c r="D19" s="396"/>
      <c r="E19" s="396"/>
      <c r="F19" s="3"/>
      <c r="G19" s="3"/>
      <c r="H19" s="3"/>
      <c r="I19" s="3"/>
      <c r="J19" s="3"/>
      <c r="K19" s="409"/>
      <c r="L19" s="409"/>
      <c r="M19" s="409"/>
      <c r="N19" s="409"/>
      <c r="O19" s="409"/>
      <c r="P19" s="409"/>
      <c r="Q19" s="409"/>
      <c r="R19" s="409"/>
      <c r="S19" s="409"/>
      <c r="T19" s="409"/>
      <c r="U19" s="409"/>
      <c r="V19" s="409"/>
      <c r="W19" s="409"/>
      <c r="X19" s="409"/>
      <c r="Y19" s="409"/>
      <c r="Z19" s="409"/>
      <c r="AA19" s="409"/>
      <c r="AB19" s="409"/>
      <c r="AC19" s="409"/>
      <c r="AD19" s="409"/>
      <c r="AE19" s="3"/>
      <c r="AF19" s="3"/>
      <c r="AG19" s="3"/>
      <c r="AH19" s="3"/>
      <c r="AI19" s="1"/>
      <c r="AJ19" s="1"/>
      <c r="AK19" s="1"/>
      <c r="AL19" s="1"/>
      <c r="AM19" s="1"/>
      <c r="AN19" s="1"/>
      <c r="AO19" s="1"/>
      <c r="AP19" s="1"/>
    </row>
    <row r="20" spans="1:42" ht="15" customHeight="1" x14ac:dyDescent="0.15">
      <c r="A20" s="3"/>
      <c r="B20" s="3"/>
      <c r="C20" s="3"/>
      <c r="D20" s="3"/>
      <c r="E20" s="3"/>
      <c r="F20" s="3"/>
      <c r="G20" s="3"/>
      <c r="H20" s="3"/>
      <c r="I20" s="3"/>
      <c r="J20" s="3"/>
      <c r="K20" s="409"/>
      <c r="L20" s="409"/>
      <c r="M20" s="409"/>
      <c r="N20" s="409"/>
      <c r="O20" s="409"/>
      <c r="P20" s="409"/>
      <c r="Q20" s="409"/>
      <c r="R20" s="409"/>
      <c r="S20" s="409"/>
      <c r="T20" s="409"/>
      <c r="U20" s="409"/>
      <c r="V20" s="409"/>
      <c r="W20" s="409"/>
      <c r="X20" s="409"/>
      <c r="Y20" s="409"/>
      <c r="Z20" s="409"/>
      <c r="AA20" s="409"/>
      <c r="AB20" s="409"/>
      <c r="AC20" s="409"/>
      <c r="AD20" s="409"/>
      <c r="AE20" s="3"/>
      <c r="AF20" s="3"/>
      <c r="AG20" s="3"/>
      <c r="AH20" s="3"/>
      <c r="AI20" s="1"/>
      <c r="AJ20" s="1"/>
      <c r="AK20" s="1"/>
      <c r="AL20" s="1"/>
      <c r="AM20" s="1"/>
      <c r="AN20" s="1"/>
      <c r="AO20" s="1"/>
      <c r="AP20" s="1"/>
    </row>
    <row r="21" spans="1:42" ht="15" customHeight="1" x14ac:dyDescent="0.1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1"/>
      <c r="AJ21" s="1"/>
      <c r="AK21" s="1"/>
      <c r="AL21" s="1"/>
      <c r="AM21" s="1"/>
      <c r="AN21" s="1"/>
      <c r="AO21" s="1"/>
      <c r="AP21" s="1"/>
    </row>
    <row r="22" spans="1:42" ht="15" customHeight="1" x14ac:dyDescent="0.15">
      <c r="A22" s="6" t="s">
        <v>35</v>
      </c>
      <c r="B22" s="396" t="s">
        <v>40</v>
      </c>
      <c r="C22" s="396"/>
      <c r="D22" s="396"/>
      <c r="E22" s="396"/>
      <c r="F22" s="137" t="s">
        <v>47</v>
      </c>
      <c r="G22" s="3"/>
      <c r="H22" s="3"/>
      <c r="I22" s="3"/>
      <c r="J22" s="3"/>
      <c r="K22" s="409"/>
      <c r="L22" s="409"/>
      <c r="M22" s="409"/>
      <c r="N22" s="409"/>
      <c r="O22" s="409"/>
      <c r="P22" s="409"/>
      <c r="Q22" s="409"/>
      <c r="R22" s="409"/>
      <c r="S22" s="409"/>
      <c r="T22" s="409"/>
      <c r="U22" s="409"/>
      <c r="V22" s="409"/>
      <c r="W22" s="409"/>
      <c r="X22" s="409"/>
      <c r="Y22" s="409"/>
      <c r="Z22" s="409"/>
      <c r="AA22" s="409"/>
      <c r="AB22" s="409"/>
      <c r="AC22" s="409"/>
      <c r="AD22" s="409"/>
      <c r="AE22" s="3"/>
      <c r="AF22" s="3"/>
      <c r="AG22" s="3"/>
      <c r="AH22" s="3"/>
      <c r="AI22" s="1"/>
      <c r="AJ22" s="1"/>
      <c r="AK22" s="1"/>
      <c r="AL22" s="1"/>
      <c r="AM22" s="1"/>
      <c r="AN22" s="1"/>
      <c r="AO22" s="1"/>
      <c r="AP22" s="1"/>
    </row>
    <row r="23" spans="1:42" ht="15" customHeight="1" x14ac:dyDescent="0.15">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1"/>
      <c r="AJ23" s="1"/>
      <c r="AK23" s="1"/>
      <c r="AL23" s="1"/>
      <c r="AM23" s="1"/>
      <c r="AN23" s="1"/>
      <c r="AO23" s="1"/>
      <c r="AP23" s="1"/>
    </row>
    <row r="24" spans="1:42" ht="15" customHeight="1" x14ac:dyDescent="0.15">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1"/>
      <c r="AK24" s="1"/>
      <c r="AL24" s="1"/>
      <c r="AM24" s="1"/>
      <c r="AN24" s="1"/>
      <c r="AO24" s="1"/>
      <c r="AP24" s="1"/>
    </row>
    <row r="25" spans="1:42" ht="15" customHeight="1" x14ac:dyDescent="0.15">
      <c r="A25" s="6" t="s">
        <v>36</v>
      </c>
      <c r="B25" s="396" t="s">
        <v>43</v>
      </c>
      <c r="C25" s="396"/>
      <c r="D25" s="396"/>
      <c r="E25" s="396"/>
      <c r="F25" s="3"/>
      <c r="G25" s="3"/>
      <c r="H25" s="3"/>
      <c r="I25" s="3"/>
      <c r="J25" s="3"/>
      <c r="K25" s="419"/>
      <c r="L25" s="419"/>
      <c r="M25" s="3" t="s">
        <v>19</v>
      </c>
      <c r="N25" s="3"/>
      <c r="O25" s="3"/>
      <c r="P25" s="3"/>
      <c r="Q25" s="3"/>
      <c r="R25" s="3"/>
      <c r="S25" s="3"/>
      <c r="T25" s="3"/>
      <c r="U25" s="3"/>
      <c r="V25" s="3"/>
      <c r="W25" s="3"/>
      <c r="X25" s="3"/>
      <c r="Y25" s="3"/>
      <c r="Z25" s="3"/>
      <c r="AA25" s="3"/>
      <c r="AB25" s="3"/>
      <c r="AC25" s="3"/>
      <c r="AD25" s="3"/>
      <c r="AE25" s="3"/>
      <c r="AF25" s="3"/>
      <c r="AG25" s="3"/>
      <c r="AH25" s="3"/>
      <c r="AI25" s="1"/>
      <c r="AJ25" s="1"/>
      <c r="AK25" s="1"/>
      <c r="AL25" s="1"/>
      <c r="AM25" s="1"/>
      <c r="AN25" s="1"/>
      <c r="AO25" s="1"/>
      <c r="AP25" s="1"/>
    </row>
    <row r="26" spans="1:42" ht="15" customHeight="1" x14ac:dyDescent="0.1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1"/>
      <c r="AJ26" s="1"/>
      <c r="AK26" s="1"/>
      <c r="AL26" s="1"/>
      <c r="AM26" s="1"/>
      <c r="AN26" s="1"/>
      <c r="AO26" s="1"/>
      <c r="AP26" s="1"/>
    </row>
    <row r="27" spans="1:42" ht="15" customHeight="1" x14ac:dyDescent="0.15">
      <c r="A27" s="6"/>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1"/>
      <c r="AJ27" s="1"/>
      <c r="AK27" s="1"/>
      <c r="AL27" s="1"/>
      <c r="AM27" s="1"/>
      <c r="AN27" s="1"/>
      <c r="AO27" s="1"/>
      <c r="AP27" s="1"/>
    </row>
    <row r="28" spans="1:42" ht="15" customHeight="1" x14ac:dyDescent="0.15">
      <c r="A28" s="6" t="s">
        <v>37</v>
      </c>
      <c r="B28" s="396" t="s">
        <v>44</v>
      </c>
      <c r="C28" s="396"/>
      <c r="D28" s="396"/>
      <c r="E28" s="396"/>
      <c r="F28" s="3"/>
      <c r="G28" s="3"/>
      <c r="H28" s="3"/>
      <c r="I28" s="3"/>
      <c r="J28" s="3"/>
      <c r="K28" s="409"/>
      <c r="L28" s="409"/>
      <c r="M28" s="409"/>
      <c r="N28" s="409"/>
      <c r="O28" s="409"/>
      <c r="P28" s="409"/>
      <c r="Q28" s="409"/>
      <c r="R28" s="409"/>
      <c r="S28" s="409"/>
      <c r="T28" s="409"/>
      <c r="U28" s="409"/>
      <c r="V28" s="409"/>
      <c r="W28" s="409"/>
      <c r="X28" s="409"/>
      <c r="Y28" s="409"/>
      <c r="Z28" s="409"/>
      <c r="AA28" s="409"/>
      <c r="AB28" s="409"/>
      <c r="AC28" s="409"/>
      <c r="AD28" s="409"/>
      <c r="AE28" s="3"/>
      <c r="AF28" s="3"/>
      <c r="AG28" s="3"/>
      <c r="AH28" s="3"/>
      <c r="AI28" s="1"/>
      <c r="AJ28" s="1"/>
      <c r="AK28" s="1"/>
      <c r="AL28" s="1"/>
      <c r="AM28" s="1"/>
      <c r="AN28" s="1"/>
      <c r="AO28" s="1"/>
      <c r="AP28" s="1"/>
    </row>
    <row r="29" spans="1:42" ht="15" customHeight="1" x14ac:dyDescent="0.15">
      <c r="A29" s="6"/>
      <c r="B29" s="3"/>
      <c r="C29" s="3"/>
      <c r="D29" s="3"/>
      <c r="E29" s="3"/>
      <c r="F29" s="3"/>
      <c r="G29" s="3"/>
      <c r="H29" s="3"/>
      <c r="I29" s="3"/>
      <c r="J29" s="3"/>
      <c r="K29" s="409"/>
      <c r="L29" s="409"/>
      <c r="M29" s="409"/>
      <c r="N29" s="409"/>
      <c r="O29" s="409"/>
      <c r="P29" s="409"/>
      <c r="Q29" s="409"/>
      <c r="R29" s="409"/>
      <c r="S29" s="409"/>
      <c r="T29" s="409"/>
      <c r="U29" s="409"/>
      <c r="V29" s="409"/>
      <c r="W29" s="409"/>
      <c r="X29" s="409"/>
      <c r="Y29" s="409"/>
      <c r="Z29" s="409"/>
      <c r="AA29" s="409"/>
      <c r="AB29" s="409"/>
      <c r="AC29" s="409"/>
      <c r="AD29" s="409"/>
      <c r="AE29" s="3"/>
      <c r="AF29" s="3"/>
      <c r="AG29" s="3"/>
      <c r="AH29" s="3"/>
      <c r="AI29" s="1"/>
      <c r="AJ29" s="1"/>
      <c r="AK29" s="1"/>
      <c r="AL29" s="1"/>
      <c r="AM29" s="1"/>
      <c r="AN29" s="1"/>
      <c r="AO29" s="1"/>
      <c r="AP29" s="1"/>
    </row>
    <row r="30" spans="1:42" ht="15" customHeight="1" x14ac:dyDescent="0.15">
      <c r="A30" s="6"/>
      <c r="B30" s="3"/>
      <c r="C30" s="3"/>
      <c r="D30" s="3"/>
      <c r="E30" s="3"/>
      <c r="F30" s="3"/>
      <c r="G30" s="3"/>
      <c r="H30" s="3"/>
      <c r="I30" s="3"/>
      <c r="J30" s="3"/>
      <c r="K30" s="409"/>
      <c r="L30" s="409"/>
      <c r="M30" s="409"/>
      <c r="N30" s="409"/>
      <c r="O30" s="409"/>
      <c r="P30" s="409"/>
      <c r="Q30" s="409"/>
      <c r="R30" s="409"/>
      <c r="S30" s="409"/>
      <c r="T30" s="409"/>
      <c r="U30" s="409"/>
      <c r="V30" s="409"/>
      <c r="W30" s="409"/>
      <c r="X30" s="409"/>
      <c r="Y30" s="409"/>
      <c r="Z30" s="409"/>
      <c r="AA30" s="409"/>
      <c r="AB30" s="409"/>
      <c r="AC30" s="409"/>
      <c r="AD30" s="409"/>
      <c r="AE30" s="3"/>
      <c r="AF30" s="3"/>
      <c r="AG30" s="3"/>
      <c r="AH30" s="3"/>
      <c r="AI30" s="1"/>
      <c r="AJ30" s="1"/>
      <c r="AK30" s="1"/>
      <c r="AL30" s="1"/>
      <c r="AM30" s="1"/>
      <c r="AN30" s="1"/>
      <c r="AO30" s="1"/>
      <c r="AP30" s="1"/>
    </row>
    <row r="31" spans="1:42" ht="15" customHeight="1" x14ac:dyDescent="0.15">
      <c r="A31" s="6"/>
      <c r="B31" s="3"/>
      <c r="C31" s="3"/>
      <c r="D31" s="3"/>
      <c r="E31" s="3"/>
      <c r="F31" s="3"/>
      <c r="G31" s="3"/>
      <c r="H31" s="3"/>
      <c r="I31" s="3"/>
      <c r="J31" s="3"/>
      <c r="K31" s="409"/>
      <c r="L31" s="409"/>
      <c r="M31" s="409"/>
      <c r="N31" s="409"/>
      <c r="O31" s="409"/>
      <c r="P31" s="409"/>
      <c r="Q31" s="409"/>
      <c r="R31" s="409"/>
      <c r="S31" s="409"/>
      <c r="T31" s="409"/>
      <c r="U31" s="409"/>
      <c r="V31" s="409"/>
      <c r="W31" s="409"/>
      <c r="X31" s="409"/>
      <c r="Y31" s="409"/>
      <c r="Z31" s="409"/>
      <c r="AA31" s="409"/>
      <c r="AB31" s="409"/>
      <c r="AC31" s="409"/>
      <c r="AD31" s="409"/>
      <c r="AE31" s="3"/>
      <c r="AF31" s="3"/>
      <c r="AG31" s="3"/>
      <c r="AH31" s="3"/>
      <c r="AI31" s="1"/>
      <c r="AJ31" s="1"/>
      <c r="AK31" s="1"/>
      <c r="AL31" s="1"/>
      <c r="AM31" s="1"/>
      <c r="AN31" s="1"/>
      <c r="AO31" s="1"/>
      <c r="AP31" s="1"/>
    </row>
    <row r="32" spans="1:42" ht="15" customHeight="1" x14ac:dyDescent="0.15">
      <c r="A32" s="6"/>
      <c r="B32" s="3"/>
      <c r="C32" s="3"/>
      <c r="D32" s="3"/>
      <c r="E32" s="3"/>
      <c r="F32" s="3"/>
      <c r="G32" s="3"/>
      <c r="H32" s="3"/>
      <c r="I32" s="3"/>
      <c r="J32" s="3"/>
      <c r="K32" s="409"/>
      <c r="L32" s="409"/>
      <c r="M32" s="409"/>
      <c r="N32" s="409"/>
      <c r="O32" s="409"/>
      <c r="P32" s="409"/>
      <c r="Q32" s="409"/>
      <c r="R32" s="409"/>
      <c r="S32" s="409"/>
      <c r="T32" s="409"/>
      <c r="U32" s="409"/>
      <c r="V32" s="409"/>
      <c r="W32" s="409"/>
      <c r="X32" s="409"/>
      <c r="Y32" s="409"/>
      <c r="Z32" s="409"/>
      <c r="AA32" s="409"/>
      <c r="AB32" s="409"/>
      <c r="AC32" s="409"/>
      <c r="AD32" s="409"/>
      <c r="AE32" s="3"/>
      <c r="AF32" s="3"/>
      <c r="AG32" s="3"/>
      <c r="AH32" s="3"/>
      <c r="AI32" s="1"/>
      <c r="AJ32" s="1"/>
      <c r="AK32" s="1"/>
      <c r="AL32" s="1"/>
      <c r="AM32" s="1"/>
      <c r="AN32" s="1"/>
      <c r="AO32" s="1"/>
      <c r="AP32" s="1"/>
    </row>
    <row r="33" spans="1:42" ht="15" customHeight="1" x14ac:dyDescent="0.15">
      <c r="A33" s="6"/>
      <c r="B33" s="3"/>
      <c r="C33" s="3"/>
      <c r="D33" s="3"/>
      <c r="E33" s="3"/>
      <c r="F33" s="3"/>
      <c r="G33" s="3"/>
      <c r="H33" s="3"/>
      <c r="I33" s="3"/>
      <c r="J33" s="3"/>
      <c r="K33" s="409"/>
      <c r="L33" s="409"/>
      <c r="M33" s="409"/>
      <c r="N33" s="409"/>
      <c r="O33" s="409"/>
      <c r="P33" s="409"/>
      <c r="Q33" s="409"/>
      <c r="R33" s="409"/>
      <c r="S33" s="409"/>
      <c r="T33" s="409"/>
      <c r="U33" s="409"/>
      <c r="V33" s="409"/>
      <c r="W33" s="409"/>
      <c r="X33" s="409"/>
      <c r="Y33" s="409"/>
      <c r="Z33" s="409"/>
      <c r="AA33" s="409"/>
      <c r="AB33" s="409"/>
      <c r="AC33" s="409"/>
      <c r="AD33" s="409"/>
      <c r="AE33" s="3"/>
      <c r="AF33" s="3"/>
      <c r="AG33" s="3"/>
      <c r="AH33" s="3"/>
      <c r="AI33" s="1"/>
      <c r="AJ33" s="1"/>
      <c r="AK33" s="1"/>
      <c r="AL33" s="1"/>
      <c r="AM33" s="1"/>
      <c r="AN33" s="1"/>
      <c r="AO33" s="1"/>
      <c r="AP33" s="1"/>
    </row>
    <row r="34" spans="1:42" ht="15" customHeight="1" x14ac:dyDescent="0.15">
      <c r="A34" s="6"/>
      <c r="B34" s="3"/>
      <c r="C34" s="3"/>
      <c r="D34" s="3"/>
      <c r="E34" s="3"/>
      <c r="F34" s="3"/>
      <c r="G34" s="3"/>
      <c r="H34" s="3"/>
      <c r="I34" s="3"/>
      <c r="J34" s="3"/>
      <c r="K34" s="409"/>
      <c r="L34" s="409"/>
      <c r="M34" s="409"/>
      <c r="N34" s="409"/>
      <c r="O34" s="409"/>
      <c r="P34" s="409"/>
      <c r="Q34" s="409"/>
      <c r="R34" s="409"/>
      <c r="S34" s="409"/>
      <c r="T34" s="409"/>
      <c r="U34" s="409"/>
      <c r="V34" s="409"/>
      <c r="W34" s="409"/>
      <c r="X34" s="409"/>
      <c r="Y34" s="409"/>
      <c r="Z34" s="409"/>
      <c r="AA34" s="409"/>
      <c r="AB34" s="409"/>
      <c r="AC34" s="409"/>
      <c r="AD34" s="409"/>
      <c r="AE34" s="3"/>
      <c r="AF34" s="3"/>
      <c r="AG34" s="3"/>
      <c r="AH34" s="3"/>
      <c r="AI34" s="1"/>
      <c r="AJ34" s="1"/>
      <c r="AK34" s="1"/>
      <c r="AL34" s="1"/>
      <c r="AM34" s="1"/>
      <c r="AN34" s="1"/>
      <c r="AO34" s="1"/>
      <c r="AP34" s="1"/>
    </row>
    <row r="35" spans="1:42" ht="15" customHeight="1" x14ac:dyDescent="0.15">
      <c r="A35" s="6"/>
      <c r="B35" s="3"/>
      <c r="C35" s="3"/>
      <c r="D35" s="3"/>
      <c r="E35" s="3"/>
      <c r="F35" s="3"/>
      <c r="G35" s="3"/>
      <c r="H35" s="3"/>
      <c r="I35" s="3"/>
      <c r="J35" s="3"/>
      <c r="K35" s="409"/>
      <c r="L35" s="409"/>
      <c r="M35" s="409"/>
      <c r="N35" s="409"/>
      <c r="O35" s="409"/>
      <c r="P35" s="409"/>
      <c r="Q35" s="409"/>
      <c r="R35" s="409"/>
      <c r="S35" s="409"/>
      <c r="T35" s="409"/>
      <c r="U35" s="409"/>
      <c r="V35" s="409"/>
      <c r="W35" s="409"/>
      <c r="X35" s="409"/>
      <c r="Y35" s="409"/>
      <c r="Z35" s="409"/>
      <c r="AA35" s="409"/>
      <c r="AB35" s="409"/>
      <c r="AC35" s="409"/>
      <c r="AD35" s="409"/>
      <c r="AE35" s="3"/>
      <c r="AF35" s="3"/>
      <c r="AG35" s="3"/>
      <c r="AH35" s="3"/>
      <c r="AI35" s="1"/>
      <c r="AJ35" s="1"/>
      <c r="AK35" s="1"/>
      <c r="AL35" s="1"/>
      <c r="AM35" s="1"/>
      <c r="AN35" s="1"/>
      <c r="AO35" s="1"/>
      <c r="AP35" s="1"/>
    </row>
    <row r="36" spans="1:42" ht="15" customHeight="1" x14ac:dyDescent="0.15">
      <c r="A36" s="6"/>
      <c r="B36" s="3"/>
      <c r="C36" s="3"/>
      <c r="D36" s="3"/>
      <c r="E36" s="3"/>
      <c r="F36" s="3"/>
      <c r="G36" s="3"/>
      <c r="H36" s="3"/>
      <c r="I36" s="3"/>
      <c r="J36" s="3"/>
      <c r="K36" s="409"/>
      <c r="L36" s="409"/>
      <c r="M36" s="409"/>
      <c r="N36" s="409"/>
      <c r="O36" s="409"/>
      <c r="P36" s="409"/>
      <c r="Q36" s="409"/>
      <c r="R36" s="409"/>
      <c r="S36" s="409"/>
      <c r="T36" s="409"/>
      <c r="U36" s="409"/>
      <c r="V36" s="409"/>
      <c r="W36" s="409"/>
      <c r="X36" s="409"/>
      <c r="Y36" s="409"/>
      <c r="Z36" s="409"/>
      <c r="AA36" s="409"/>
      <c r="AB36" s="409"/>
      <c r="AC36" s="409"/>
      <c r="AD36" s="409"/>
      <c r="AE36" s="3"/>
      <c r="AF36" s="3"/>
      <c r="AG36" s="3"/>
      <c r="AH36" s="3"/>
      <c r="AI36" s="1"/>
      <c r="AJ36" s="1"/>
      <c r="AK36" s="1"/>
      <c r="AL36" s="1"/>
      <c r="AM36" s="1"/>
      <c r="AN36" s="1"/>
      <c r="AO36" s="1"/>
      <c r="AP36" s="1"/>
    </row>
    <row r="37" spans="1:42" ht="15" customHeight="1" x14ac:dyDescent="0.15">
      <c r="A37" s="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
      <c r="AJ37" s="1"/>
      <c r="AK37" s="1"/>
      <c r="AL37" s="1"/>
      <c r="AM37" s="1"/>
      <c r="AN37" s="1"/>
      <c r="AO37" s="1"/>
      <c r="AP37" s="1"/>
    </row>
    <row r="38" spans="1:42"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
      <c r="AJ38" s="1"/>
      <c r="AK38" s="1"/>
      <c r="AL38" s="1"/>
      <c r="AM38" s="1"/>
      <c r="AN38" s="1"/>
      <c r="AO38" s="1"/>
      <c r="AP38" s="1"/>
    </row>
    <row r="39" spans="1:42" ht="15" customHeight="1" x14ac:dyDescent="0.15">
      <c r="A39" s="3" t="s">
        <v>48</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
      <c r="AJ39" s="1"/>
      <c r="AK39" s="1"/>
      <c r="AL39" s="1"/>
      <c r="AM39" s="1"/>
      <c r="AN39" s="1"/>
      <c r="AO39" s="1"/>
      <c r="AP39" s="1"/>
    </row>
    <row r="40" spans="1:42"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
      <c r="AJ40" s="1"/>
      <c r="AK40" s="1"/>
      <c r="AL40" s="1"/>
      <c r="AM40" s="1"/>
      <c r="AN40" s="1"/>
      <c r="AO40" s="1"/>
      <c r="AP40" s="1"/>
    </row>
    <row r="41" spans="1:42"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
      <c r="AJ41" s="1"/>
      <c r="AK41" s="1"/>
      <c r="AL41" s="1"/>
      <c r="AM41" s="1"/>
      <c r="AN41" s="1"/>
      <c r="AO41" s="1"/>
      <c r="AP41" s="1"/>
    </row>
    <row r="42" spans="1:42"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
      <c r="AJ42" s="1"/>
      <c r="AK42" s="1"/>
      <c r="AL42" s="1"/>
      <c r="AM42" s="1"/>
      <c r="AN42" s="1"/>
      <c r="AO42" s="1"/>
      <c r="AP42" s="1"/>
    </row>
    <row r="43" spans="1:42" ht="15" customHeight="1" x14ac:dyDescent="0.15">
      <c r="A43" s="3"/>
      <c r="B43" s="3"/>
      <c r="C43" s="3"/>
      <c r="D43" s="3"/>
      <c r="E43" s="3"/>
      <c r="F43" s="3"/>
      <c r="G43" s="3"/>
      <c r="H43" s="3"/>
      <c r="I43" s="3"/>
      <c r="J43" s="3"/>
      <c r="K43" s="3"/>
      <c r="L43" s="3"/>
      <c r="M43" s="3"/>
      <c r="N43" s="3"/>
      <c r="O43" s="3"/>
      <c r="P43" s="3"/>
      <c r="Q43" s="3"/>
      <c r="R43" s="3"/>
      <c r="S43" s="3"/>
      <c r="T43" s="3"/>
      <c r="U43" s="3"/>
      <c r="V43" s="398" t="str">
        <f>'様式3-1'!$W$10</f>
        <v>令和  年  月  日</v>
      </c>
      <c r="W43" s="398"/>
      <c r="X43" s="398"/>
      <c r="Y43" s="398"/>
      <c r="Z43" s="398"/>
      <c r="AA43" s="398"/>
      <c r="AB43" s="398"/>
      <c r="AC43" s="398"/>
      <c r="AD43" s="398"/>
      <c r="AE43" s="398"/>
      <c r="AF43" s="398"/>
      <c r="AG43" s="3"/>
      <c r="AH43" s="3"/>
      <c r="AI43" s="1"/>
      <c r="AJ43" s="1"/>
      <c r="AK43" s="1"/>
      <c r="AL43" s="1"/>
      <c r="AM43" s="1"/>
      <c r="AN43" s="1"/>
      <c r="AO43" s="1"/>
      <c r="AP43" s="1"/>
    </row>
    <row r="44" spans="1:42" ht="15" customHeight="1" x14ac:dyDescent="0.15">
      <c r="A44" s="3"/>
      <c r="B44" s="3"/>
      <c r="C44" s="3"/>
      <c r="D44" s="3"/>
      <c r="E44" s="3"/>
      <c r="F44" s="3"/>
      <c r="G44" s="3"/>
      <c r="H44" s="3"/>
      <c r="I44" s="3"/>
      <c r="J44" s="3"/>
      <c r="K44" s="3"/>
      <c r="L44" s="3"/>
      <c r="M44" s="3"/>
      <c r="N44" s="3"/>
      <c r="O44" s="3"/>
      <c r="P44" s="3"/>
      <c r="Q44" s="3"/>
      <c r="R44" s="3"/>
      <c r="S44" s="3"/>
      <c r="T44" s="3"/>
      <c r="U44" s="3"/>
      <c r="V44" s="409"/>
      <c r="W44" s="409"/>
      <c r="X44" s="409"/>
      <c r="Y44" s="409"/>
      <c r="Z44" s="409"/>
      <c r="AA44" s="409"/>
      <c r="AB44" s="409"/>
      <c r="AC44" s="409"/>
      <c r="AD44" s="409"/>
      <c r="AE44" s="409"/>
      <c r="AF44" s="3"/>
      <c r="AG44" s="3"/>
      <c r="AH44" s="3"/>
      <c r="AI44" s="1"/>
      <c r="AJ44" s="1"/>
      <c r="AK44" s="1"/>
      <c r="AL44" s="1"/>
      <c r="AM44" s="1"/>
      <c r="AN44" s="1"/>
      <c r="AO44" s="1"/>
      <c r="AP44" s="1"/>
    </row>
    <row r="45" spans="1:42" ht="15" customHeight="1" x14ac:dyDescent="0.15">
      <c r="A45" s="3"/>
      <c r="B45" s="3"/>
      <c r="C45" s="3"/>
      <c r="D45" s="3"/>
      <c r="E45" s="3"/>
      <c r="F45" s="3"/>
      <c r="G45" s="3"/>
      <c r="H45" s="3"/>
      <c r="I45" s="3"/>
      <c r="J45" s="3"/>
      <c r="K45" s="3"/>
      <c r="L45" s="3"/>
      <c r="M45" s="3"/>
      <c r="N45" s="3"/>
      <c r="O45" s="3"/>
      <c r="P45" s="3"/>
      <c r="Q45" s="3"/>
      <c r="R45" s="419" t="s">
        <v>22</v>
      </c>
      <c r="S45" s="419"/>
      <c r="T45" s="419"/>
      <c r="U45" s="3"/>
      <c r="V45" s="405">
        <f>'様式3-1'!$Q$40</f>
        <v>0</v>
      </c>
      <c r="W45" s="405"/>
      <c r="X45" s="405"/>
      <c r="Y45" s="405"/>
      <c r="Z45" s="405"/>
      <c r="AA45" s="405"/>
      <c r="AB45" s="405"/>
      <c r="AC45" s="405"/>
      <c r="AD45" s="405"/>
      <c r="AE45" s="405"/>
      <c r="AF45" s="3" t="s">
        <v>23</v>
      </c>
      <c r="AG45" s="3"/>
      <c r="AH45" s="3"/>
      <c r="AI45" s="1"/>
      <c r="AJ45" s="1"/>
      <c r="AK45" s="1"/>
      <c r="AL45" s="1"/>
      <c r="AM45" s="1"/>
      <c r="AN45" s="1"/>
      <c r="AO45" s="1"/>
      <c r="AP45" s="1"/>
    </row>
    <row r="46" spans="1:42"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
      <c r="AJ46" s="1"/>
      <c r="AK46" s="1"/>
      <c r="AL46" s="1"/>
      <c r="AM46" s="1"/>
      <c r="AN46" s="1"/>
      <c r="AO46" s="1"/>
      <c r="AP46" s="1"/>
    </row>
    <row r="47" spans="1:42"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
      <c r="AJ47" s="1"/>
      <c r="AK47" s="1"/>
      <c r="AL47" s="1"/>
      <c r="AM47" s="1"/>
      <c r="AN47" s="1"/>
      <c r="AO47" s="1"/>
      <c r="AP47" s="1"/>
    </row>
    <row r="48" spans="1:42"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1"/>
      <c r="AJ48" s="1"/>
      <c r="AK48" s="1"/>
      <c r="AL48" s="1"/>
      <c r="AM48" s="1"/>
      <c r="AN48" s="1"/>
      <c r="AO48" s="1"/>
      <c r="AP48" s="1"/>
    </row>
    <row r="49" spans="1:42"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
      <c r="AJ49" s="1"/>
      <c r="AK49" s="1"/>
      <c r="AL49" s="1"/>
      <c r="AM49" s="1"/>
      <c r="AN49" s="1"/>
      <c r="AO49" s="1"/>
      <c r="AP49" s="1"/>
    </row>
    <row r="50" spans="1:42"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 customHeight="1" x14ac:dyDescent="0.15"/>
    <row r="87" spans="1:42" ht="15" customHeight="1" x14ac:dyDescent="0.15"/>
    <row r="88" spans="1:42" ht="15" customHeight="1" x14ac:dyDescent="0.15"/>
    <row r="89" spans="1:42" ht="15" customHeight="1" x14ac:dyDescent="0.15"/>
    <row r="90" spans="1:42" ht="15" customHeight="1" x14ac:dyDescent="0.15"/>
    <row r="91" spans="1:42" ht="15" customHeight="1" x14ac:dyDescent="0.15"/>
    <row r="92" spans="1:42" ht="15" customHeight="1" x14ac:dyDescent="0.15"/>
    <row r="93" spans="1:42" ht="15" customHeight="1" x14ac:dyDescent="0.15"/>
    <row r="94" spans="1:42" ht="15" customHeight="1" x14ac:dyDescent="0.15"/>
    <row r="95" spans="1:42" ht="15" customHeight="1" x14ac:dyDescent="0.15"/>
    <row r="96" spans="1: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sheetData>
  <customSheetViews>
    <customSheetView guid="{13F42123-AF55-44CC-A9A8-BBBCF315987F}" showPageBreaks="1" printArea="1" view="pageBreakPreview" topLeftCell="A28">
      <selection activeCell="A38" sqref="A38:D38"/>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topLeftCell="A28">
      <selection activeCell="A38" sqref="A38:D38"/>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topLeftCell="A28">
      <selection activeCell="A38" sqref="A38:D38"/>
      <pageMargins left="0.9055118110236221" right="0.51181102362204722" top="0.74803149606299213" bottom="0.74803149606299213" header="0.31496062992125984" footer="0.31496062992125984"/>
      <pageSetup paperSize="9" orientation="portrait" blackAndWhite="1" r:id="rId3"/>
    </customSheetView>
  </customSheetViews>
  <mergeCells count="29">
    <mergeCell ref="K31:AD31"/>
    <mergeCell ref="K32:AD32"/>
    <mergeCell ref="K33:AD33"/>
    <mergeCell ref="B28:E28"/>
    <mergeCell ref="K36:AD36"/>
    <mergeCell ref="A5:AG6"/>
    <mergeCell ref="K22:AD22"/>
    <mergeCell ref="B16:E16"/>
    <mergeCell ref="B19:E19"/>
    <mergeCell ref="B25:E25"/>
    <mergeCell ref="K25:L25"/>
    <mergeCell ref="B12:E12"/>
    <mergeCell ref="B22:E22"/>
    <mergeCell ref="R45:T45"/>
    <mergeCell ref="V45:AE45"/>
    <mergeCell ref="AA13:AB13"/>
    <mergeCell ref="K12:R12"/>
    <mergeCell ref="K16:AD16"/>
    <mergeCell ref="K17:AD17"/>
    <mergeCell ref="K19:AD19"/>
    <mergeCell ref="K20:AD20"/>
    <mergeCell ref="K28:AD28"/>
    <mergeCell ref="V44:AE44"/>
    <mergeCell ref="K34:AD34"/>
    <mergeCell ref="K35:AD35"/>
    <mergeCell ref="O13:Y13"/>
    <mergeCell ref="K29:AD29"/>
    <mergeCell ref="V43:AF43"/>
    <mergeCell ref="K30:AD30"/>
  </mergeCells>
  <phoneticPr fontId="1"/>
  <conditionalFormatting sqref="V43">
    <cfRule type="expression" dxfId="564" priority="1" stopIfTrue="1">
      <formula>AND(V43&gt;=43831,V43&lt;=46752,MONTH(V43)&gt;=10,DAY(V43)&gt;=10)</formula>
    </cfRule>
    <cfRule type="expression" dxfId="563" priority="2" stopIfTrue="1">
      <formula>AND(V43&gt;=43831,V43&lt;=46752,MONTH(V43)&gt;=10,DAY(V43)&lt;10)</formula>
    </cfRule>
    <cfRule type="expression" dxfId="562" priority="3" stopIfTrue="1">
      <formula>AND(V43&gt;=43831,V43&lt;=46752,MONTH(V43)&lt;10,DAY(V43)&gt;=10)</formula>
    </cfRule>
    <cfRule type="expression" dxfId="561" priority="4" stopIfTrue="1">
      <formula>AND(V43&gt;=43831,V43&lt;=46752,MONTH(V43)&lt;10,DAY(V43)&lt;10)</formula>
    </cfRule>
    <cfRule type="expression" dxfId="560" priority="5" stopIfTrue="1">
      <formula>AND(V43&gt;=43586,V43&lt;=43830,MONTH(V43)&gt;=10,DAY(V43)&gt;=10)</formula>
    </cfRule>
    <cfRule type="expression" dxfId="559" priority="6" stopIfTrue="1">
      <formula>AND(V43&gt;=43586,V43&lt;=43830,MONTH(V43)&gt;=10,DAY(V43)&lt;10)</formula>
    </cfRule>
    <cfRule type="expression" dxfId="558" priority="7" stopIfTrue="1">
      <formula>AND(V43&gt;=43586,V43&lt;=43830,MONTH(V43)&lt;10,DAY(V43)&gt;=10)</formula>
    </cfRule>
    <cfRule type="expression" dxfId="557" priority="8" stopIfTrue="1">
      <formula>AND(V43&gt;=43586,V43&lt;=43830,MONTH(V43)&lt;10,DAY(V43)&lt;10)</formula>
    </cfRule>
    <cfRule type="expression" dxfId="556" priority="9" stopIfTrue="1">
      <formula>AND(MONTH(V43)&gt;=10,DAY(V43)&gt;=10)</formula>
    </cfRule>
    <cfRule type="expression" dxfId="555" priority="10" stopIfTrue="1">
      <formula>AND(MONTH(V43)&lt;10,DAY(V43)&gt;=10)</formula>
    </cfRule>
    <cfRule type="expression" dxfId="554" priority="11" stopIfTrue="1">
      <formula>AND(MONTH(V43)&lt;10,DAY(V43)&lt;10)</formula>
    </cfRule>
    <cfRule type="expression" dxfId="553" priority="12" stopIfTrue="1">
      <formula>AND(MONTH(V43)&gt;=10,DAY(V43)&lt;10)</formula>
    </cfRule>
  </conditionalFormatting>
  <dataValidations count="3">
    <dataValidation imeMode="off" allowBlank="1" showInputMessage="1" showErrorMessage="1" sqref="V43:AF43 AA13:AB13" xr:uid="{00000000-0002-0000-0400-000000000000}"/>
    <dataValidation imeMode="hiragana" allowBlank="1" showInputMessage="1" showErrorMessage="1" sqref="K16:AD17 K19:AD20 K22:AD22 K28:AD36" xr:uid="{00000000-0002-0000-0400-000001000000}"/>
    <dataValidation imeMode="off" allowBlank="1" showInputMessage="1" showErrorMessage="1" promptTitle="生年月日" prompt="0000/00/00で入力" sqref="O13:Y13" xr:uid="{00000000-0002-0000-0400-000002000000}"/>
  </dataValidations>
  <pageMargins left="0.9055118110236221" right="0.51181102362204722" top="0.74803149606299213" bottom="0.74803149606299213" header="0.31496062992125984" footer="0.31496062992125984"/>
  <pageSetup paperSize="9" orientation="portrait" blackAndWhite="1"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10"/>
  <sheetViews>
    <sheetView view="pageBreakPreview" zoomScaleNormal="100" zoomScaleSheetLayoutView="100" workbookViewId="0">
      <selection activeCell="A38" sqref="A38:P39"/>
    </sheetView>
  </sheetViews>
  <sheetFormatPr defaultColWidth="9" defaultRowHeight="13.5" x14ac:dyDescent="0.15"/>
  <cols>
    <col min="1" max="95" width="2.625" style="4" customWidth="1"/>
    <col min="96" max="16384" width="9" style="4"/>
  </cols>
  <sheetData>
    <row r="1" spans="1:41" ht="15" customHeight="1" x14ac:dyDescent="0.15">
      <c r="A1" s="248" t="str">
        <f>IF(W3="令和  年  月  日","様式３－３","")</f>
        <v>様式３－３</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5" customHeight="1" x14ac:dyDescent="0.15">
      <c r="A3" s="3"/>
      <c r="B3" s="3"/>
      <c r="C3" s="3"/>
      <c r="D3" s="3"/>
      <c r="E3" s="3"/>
      <c r="F3" s="3"/>
      <c r="G3" s="3"/>
      <c r="H3" s="3"/>
      <c r="I3" s="3"/>
      <c r="J3" s="3"/>
      <c r="K3" s="3"/>
      <c r="L3" s="3"/>
      <c r="M3" s="3"/>
      <c r="N3" s="3"/>
      <c r="O3" s="3"/>
      <c r="P3" s="3"/>
      <c r="Q3" s="3"/>
      <c r="R3" s="3"/>
      <c r="S3" s="3"/>
      <c r="T3" s="3"/>
      <c r="U3" s="3"/>
      <c r="V3" s="3"/>
      <c r="W3" s="398" t="s">
        <v>511</v>
      </c>
      <c r="X3" s="398"/>
      <c r="Y3" s="398"/>
      <c r="Z3" s="398"/>
      <c r="AA3" s="398"/>
      <c r="AB3" s="398"/>
      <c r="AC3" s="398"/>
      <c r="AD3" s="398"/>
      <c r="AE3" s="398"/>
      <c r="AF3" s="398"/>
      <c r="AG3" s="398"/>
      <c r="AH3" s="3"/>
      <c r="AI3" s="3"/>
      <c r="AJ3" s="3"/>
      <c r="AK3" s="3"/>
      <c r="AL3" s="3"/>
      <c r="AM3" s="3"/>
      <c r="AN3" s="3"/>
      <c r="AO3" s="3"/>
    </row>
    <row r="4" spans="1:41" ht="15" customHeight="1" x14ac:dyDescent="0.15">
      <c r="A4" s="3"/>
      <c r="B4" s="3"/>
      <c r="C4" s="3"/>
      <c r="D4" s="3"/>
      <c r="E4" s="3"/>
      <c r="F4" s="3"/>
      <c r="G4" s="3"/>
      <c r="H4" s="3"/>
      <c r="I4" s="3"/>
      <c r="J4" s="3"/>
      <c r="K4" s="3"/>
      <c r="L4" s="3"/>
      <c r="M4" s="3"/>
      <c r="N4" s="3"/>
      <c r="O4" s="3"/>
      <c r="P4" s="3"/>
      <c r="Q4" s="3"/>
      <c r="R4" s="3"/>
      <c r="S4" s="3"/>
      <c r="T4" s="3"/>
      <c r="U4" s="3"/>
      <c r="V4" s="3"/>
      <c r="W4" s="249"/>
      <c r="X4" s="249"/>
      <c r="Y4" s="249"/>
      <c r="Z4" s="249"/>
      <c r="AA4" s="249"/>
      <c r="AB4" s="249"/>
      <c r="AC4" s="249"/>
      <c r="AD4" s="249"/>
      <c r="AE4" s="249"/>
      <c r="AF4" s="249"/>
      <c r="AG4" s="249"/>
      <c r="AH4" s="3"/>
      <c r="AI4" s="3"/>
      <c r="AJ4" s="3"/>
      <c r="AK4" s="3"/>
      <c r="AL4" s="3"/>
      <c r="AM4" s="3"/>
      <c r="AN4" s="3"/>
      <c r="AO4" s="3"/>
    </row>
    <row r="5" spans="1:41" ht="15" customHeight="1" x14ac:dyDescent="0.15">
      <c r="A5" s="248" t="str">
        <f>IF(B7=0,"　（　発　注　者　）","")</f>
        <v/>
      </c>
      <c r="B5" s="3"/>
      <c r="C5" s="3"/>
      <c r="D5" s="3"/>
      <c r="E5" s="3"/>
      <c r="F5" s="3"/>
      <c r="G5" s="3"/>
      <c r="H5" s="3"/>
      <c r="I5" s="3"/>
      <c r="J5" s="3"/>
      <c r="K5" s="3"/>
      <c r="L5" s="3"/>
      <c r="M5" s="3"/>
      <c r="N5" s="3"/>
      <c r="AH5" s="3"/>
      <c r="AI5" s="3"/>
      <c r="AJ5" s="3"/>
      <c r="AK5" s="3"/>
      <c r="AL5" s="3"/>
      <c r="AM5" s="3"/>
      <c r="AN5" s="3"/>
      <c r="AO5" s="3"/>
    </row>
    <row r="6" spans="1:41" ht="15" customHeight="1" x14ac:dyDescent="0.15">
      <c r="A6" s="248"/>
      <c r="B6" s="3" t="s">
        <v>430</v>
      </c>
      <c r="C6" s="3"/>
      <c r="D6" s="3"/>
      <c r="E6" s="3"/>
      <c r="F6" s="3"/>
      <c r="G6" s="3"/>
      <c r="H6" s="3"/>
      <c r="I6" s="3"/>
      <c r="J6" s="3"/>
      <c r="K6" s="3"/>
      <c r="L6" s="3"/>
      <c r="M6" s="3"/>
      <c r="N6" s="3"/>
      <c r="AH6" s="3"/>
      <c r="AI6" s="3"/>
      <c r="AJ6" s="3"/>
      <c r="AK6" s="3"/>
      <c r="AL6" s="3"/>
      <c r="AM6" s="3"/>
      <c r="AN6" s="3"/>
      <c r="AO6" s="3"/>
    </row>
    <row r="7" spans="1:41" ht="15" customHeight="1" x14ac:dyDescent="0.15">
      <c r="A7" s="3"/>
      <c r="B7" s="281" t="str">
        <f>様式1!$B$14</f>
        <v>独立行政法人国立病院機構○○病院</v>
      </c>
      <c r="C7" s="343"/>
      <c r="D7" s="343"/>
      <c r="E7" s="343"/>
      <c r="F7" s="343"/>
      <c r="G7" s="343"/>
      <c r="H7" s="343"/>
      <c r="I7" s="343"/>
      <c r="J7" s="343"/>
      <c r="K7" s="343"/>
      <c r="L7" s="343"/>
      <c r="M7" s="343"/>
      <c r="N7" s="34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ht="15" customHeight="1" x14ac:dyDescent="0.15">
      <c r="A8" s="3"/>
      <c r="B8" s="405" t="str">
        <f>様式1!$B$15</f>
        <v>院長　○○○○</v>
      </c>
      <c r="C8" s="405"/>
      <c r="D8" s="405"/>
      <c r="E8" s="405"/>
      <c r="F8" s="405"/>
      <c r="G8" s="405"/>
      <c r="H8" s="405"/>
      <c r="I8" s="405"/>
      <c r="J8" s="405"/>
      <c r="K8" s="405"/>
      <c r="L8" s="3" t="s">
        <v>20</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5" customHeight="1" x14ac:dyDescent="0.15">
      <c r="A10" s="3"/>
      <c r="B10" s="3"/>
      <c r="C10" s="3"/>
      <c r="D10" s="3"/>
      <c r="E10" s="3"/>
      <c r="F10" s="3"/>
      <c r="G10" s="3"/>
      <c r="H10" s="3"/>
      <c r="I10" s="3"/>
      <c r="J10" s="3"/>
      <c r="K10" s="3"/>
      <c r="L10" s="3"/>
      <c r="M10" s="3"/>
      <c r="N10" s="3"/>
      <c r="O10" s="3"/>
      <c r="P10" s="3"/>
      <c r="Q10" s="3"/>
      <c r="R10" s="3"/>
      <c r="S10" s="3"/>
      <c r="T10" s="3"/>
      <c r="U10" s="3" t="s">
        <v>21</v>
      </c>
      <c r="V10" s="3"/>
      <c r="W10" s="3"/>
      <c r="X10" s="3"/>
      <c r="Y10" s="3"/>
      <c r="Z10" s="3"/>
      <c r="AA10" s="3"/>
      <c r="AB10" s="3"/>
      <c r="AC10" s="3"/>
      <c r="AD10" s="3"/>
      <c r="AE10" s="3"/>
      <c r="AF10" s="3"/>
      <c r="AG10" s="3"/>
      <c r="AH10" s="3"/>
      <c r="AI10" s="3"/>
      <c r="AJ10" s="3"/>
      <c r="AK10" s="3"/>
      <c r="AL10" s="3"/>
      <c r="AM10" s="3"/>
      <c r="AN10" s="3"/>
      <c r="AO10" s="3"/>
    </row>
    <row r="11" spans="1:41" ht="15" customHeight="1" x14ac:dyDescent="0.15">
      <c r="A11" s="3"/>
      <c r="B11" s="3"/>
      <c r="C11" s="3"/>
      <c r="D11" s="3"/>
      <c r="E11" s="3"/>
      <c r="F11" s="3"/>
      <c r="G11" s="3"/>
      <c r="H11" s="3"/>
      <c r="I11" s="3"/>
      <c r="J11" s="3"/>
      <c r="K11" s="3"/>
      <c r="L11" s="3"/>
      <c r="M11" s="3"/>
      <c r="N11" s="3"/>
      <c r="P11" s="3"/>
      <c r="Q11" s="399" t="str">
        <f>IF(U11=0,"住　所","")</f>
        <v>住　所</v>
      </c>
      <c r="R11" s="399"/>
      <c r="S11" s="399"/>
      <c r="U11" s="403">
        <f>様式1!$U$21</f>
        <v>0</v>
      </c>
      <c r="V11" s="431"/>
      <c r="W11" s="431"/>
      <c r="X11" s="431"/>
      <c r="Y11" s="431"/>
      <c r="Z11" s="431"/>
      <c r="AA11" s="431"/>
      <c r="AB11" s="431"/>
      <c r="AC11" s="431"/>
      <c r="AD11" s="431"/>
      <c r="AE11" s="431"/>
      <c r="AF11" s="431"/>
      <c r="AG11" s="3"/>
      <c r="AH11" s="3"/>
      <c r="AI11" s="3"/>
      <c r="AJ11" s="3"/>
      <c r="AK11" s="3"/>
      <c r="AL11" s="3"/>
      <c r="AM11" s="3"/>
      <c r="AN11" s="3"/>
      <c r="AO11" s="3"/>
    </row>
    <row r="12" spans="1:41" ht="15" customHeight="1" x14ac:dyDescent="0.15">
      <c r="N12" s="3"/>
      <c r="O12" s="3"/>
      <c r="P12" s="3"/>
      <c r="Q12" s="3"/>
      <c r="R12" s="3"/>
      <c r="S12" s="3"/>
      <c r="T12" s="3"/>
      <c r="U12" s="394"/>
      <c r="V12" s="394"/>
      <c r="W12" s="394"/>
      <c r="X12" s="394"/>
      <c r="Y12" s="394"/>
      <c r="Z12" s="394"/>
      <c r="AA12" s="394"/>
      <c r="AB12" s="394"/>
      <c r="AC12" s="394"/>
      <c r="AD12" s="394"/>
      <c r="AE12" s="394"/>
      <c r="AF12" s="394"/>
      <c r="AG12" s="3"/>
      <c r="AH12" s="3"/>
      <c r="AI12" s="3"/>
      <c r="AJ12" s="3"/>
      <c r="AK12" s="3"/>
      <c r="AL12" s="3"/>
      <c r="AM12" s="3"/>
      <c r="AN12" s="3"/>
      <c r="AO12" s="3"/>
    </row>
    <row r="13" spans="1:41" ht="15" customHeight="1" x14ac:dyDescent="0.15">
      <c r="N13" s="3"/>
      <c r="O13" s="3"/>
      <c r="P13" s="3"/>
      <c r="Q13" s="3"/>
      <c r="R13" s="3"/>
      <c r="S13" s="3"/>
      <c r="T13" s="3"/>
      <c r="U13" s="406">
        <f>様式1!$U$23</f>
        <v>0</v>
      </c>
      <c r="V13" s="429"/>
      <c r="W13" s="429"/>
      <c r="X13" s="429"/>
      <c r="Y13" s="429"/>
      <c r="Z13" s="429"/>
      <c r="AA13" s="429"/>
      <c r="AB13" s="429"/>
      <c r="AC13" s="429"/>
      <c r="AD13" s="429"/>
      <c r="AE13" s="429"/>
      <c r="AF13" s="429"/>
      <c r="AG13" s="3"/>
      <c r="AH13" s="3"/>
      <c r="AI13" s="3"/>
      <c r="AJ13" s="3"/>
      <c r="AK13" s="3"/>
      <c r="AL13" s="3"/>
      <c r="AM13" s="3"/>
      <c r="AN13" s="3"/>
      <c r="AO13" s="3"/>
    </row>
    <row r="14" spans="1:41" ht="15" customHeight="1" x14ac:dyDescent="0.15">
      <c r="N14" s="3"/>
      <c r="O14" s="3"/>
      <c r="P14" s="3"/>
      <c r="Q14" s="3"/>
      <c r="R14" s="3"/>
      <c r="S14" s="3"/>
      <c r="T14" s="3"/>
      <c r="U14" s="406">
        <f>様式1!$U$24</f>
        <v>0</v>
      </c>
      <c r="V14" s="429"/>
      <c r="W14" s="429"/>
      <c r="X14" s="429"/>
      <c r="Y14" s="429"/>
      <c r="Z14" s="429"/>
      <c r="AA14" s="429"/>
      <c r="AB14" s="429"/>
      <c r="AC14" s="429"/>
      <c r="AD14" s="429"/>
      <c r="AE14" s="429"/>
      <c r="AF14" s="429"/>
      <c r="AG14" s="3"/>
      <c r="AH14" s="3"/>
      <c r="AI14" s="3"/>
      <c r="AJ14" s="3"/>
      <c r="AK14" s="3"/>
      <c r="AL14" s="3"/>
      <c r="AM14" s="3"/>
      <c r="AN14" s="3"/>
      <c r="AO14" s="3"/>
    </row>
    <row r="15" spans="1:41" ht="15" customHeight="1" x14ac:dyDescent="0.15">
      <c r="N15" s="3"/>
      <c r="O15" s="3"/>
      <c r="P15" s="3"/>
      <c r="Q15" s="399" t="str">
        <f>IF(U15=0,"氏　名","")</f>
        <v>氏　名</v>
      </c>
      <c r="R15" s="399"/>
      <c r="S15" s="399"/>
      <c r="U15" s="405">
        <f>様式1!$U$25</f>
        <v>0</v>
      </c>
      <c r="V15" s="430"/>
      <c r="W15" s="430"/>
      <c r="X15" s="430"/>
      <c r="Y15" s="430"/>
      <c r="Z15" s="430"/>
      <c r="AA15" s="430"/>
      <c r="AB15" s="430"/>
      <c r="AC15" s="430"/>
      <c r="AD15" s="430"/>
      <c r="AE15" s="430"/>
      <c r="AF15" s="430"/>
      <c r="AG15" s="3" t="s">
        <v>23</v>
      </c>
      <c r="AH15" s="3"/>
      <c r="AI15" s="3"/>
      <c r="AJ15" s="3"/>
      <c r="AK15" s="3"/>
      <c r="AL15" s="3"/>
      <c r="AM15" s="3"/>
      <c r="AN15" s="3"/>
      <c r="AO15" s="3"/>
    </row>
    <row r="16" spans="1:41" ht="15" customHeight="1" x14ac:dyDescent="0.15">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ht="15" customHeight="1" x14ac:dyDescent="0.15">
      <c r="A18" s="397" t="s">
        <v>346</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
      <c r="AI18" s="3"/>
      <c r="AJ18" s="3"/>
      <c r="AK18" s="3"/>
      <c r="AL18" s="3"/>
      <c r="AM18" s="3"/>
      <c r="AN18" s="3"/>
      <c r="AO18" s="3"/>
    </row>
    <row r="19" spans="1:41" ht="15" customHeight="1" x14ac:dyDescent="0.15">
      <c r="A19" s="397"/>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
      <c r="AI19" s="3"/>
      <c r="AJ19" s="3"/>
      <c r="AK19" s="3"/>
      <c r="AL19" s="3"/>
      <c r="AM19" s="3"/>
      <c r="AN19" s="3"/>
      <c r="AO19" s="3"/>
    </row>
    <row r="20" spans="1:4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1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15" customHeight="1" x14ac:dyDescent="0.15">
      <c r="A22" s="3"/>
      <c r="B22" s="3" t="s">
        <v>24</v>
      </c>
      <c r="C22" s="3"/>
      <c r="D22" s="3"/>
      <c r="E22" s="3"/>
      <c r="F22" s="3"/>
      <c r="G22" s="410">
        <f>様式1!$J$31</f>
        <v>0</v>
      </c>
      <c r="H22" s="410"/>
      <c r="I22" s="410"/>
      <c r="J22" s="410"/>
      <c r="K22" s="410"/>
      <c r="L22" s="410"/>
      <c r="M22" s="410"/>
      <c r="N22" s="410"/>
      <c r="O22" s="410"/>
      <c r="P22" s="410"/>
      <c r="Q22" s="410"/>
      <c r="R22" s="410"/>
      <c r="S22" s="410"/>
      <c r="T22" s="410"/>
      <c r="U22" s="410"/>
      <c r="V22" s="410"/>
      <c r="W22" s="410"/>
      <c r="X22" s="410"/>
      <c r="Y22" s="410"/>
      <c r="Z22" s="410"/>
      <c r="AA22" s="410"/>
      <c r="AB22" s="3"/>
      <c r="AC22" s="3"/>
      <c r="AD22" s="3"/>
      <c r="AE22" s="3"/>
      <c r="AF22" s="3"/>
      <c r="AG22" s="3"/>
      <c r="AH22" s="3"/>
      <c r="AI22" s="3"/>
      <c r="AJ22" s="3"/>
      <c r="AK22" s="3"/>
      <c r="AL22" s="3"/>
    </row>
    <row r="23" spans="1:41" ht="15" customHeight="1" x14ac:dyDescent="0.15">
      <c r="A23" s="3"/>
      <c r="B23" s="3"/>
      <c r="C23" s="3"/>
      <c r="D23" s="3"/>
      <c r="E23" s="3"/>
      <c r="F23" s="3"/>
      <c r="G23" s="410"/>
      <c r="H23" s="410"/>
      <c r="I23" s="410"/>
      <c r="J23" s="410"/>
      <c r="K23" s="410"/>
      <c r="L23" s="410"/>
      <c r="M23" s="410"/>
      <c r="N23" s="410"/>
      <c r="O23" s="410"/>
      <c r="P23" s="410"/>
      <c r="Q23" s="410"/>
      <c r="R23" s="410"/>
      <c r="S23" s="410"/>
      <c r="T23" s="410"/>
      <c r="U23" s="410"/>
      <c r="V23" s="410"/>
      <c r="W23" s="410"/>
      <c r="X23" s="410"/>
      <c r="Y23" s="410"/>
      <c r="Z23" s="410"/>
      <c r="AA23" s="410"/>
      <c r="AB23" s="3"/>
      <c r="AC23" s="3"/>
      <c r="AD23" s="3"/>
      <c r="AE23" s="3"/>
      <c r="AF23" s="3"/>
      <c r="AG23" s="3"/>
      <c r="AH23" s="3"/>
      <c r="AI23" s="3"/>
      <c r="AJ23" s="3"/>
      <c r="AK23" s="3"/>
      <c r="AL23" s="3"/>
    </row>
    <row r="24" spans="1:4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5" customHeight="1" x14ac:dyDescent="0.15">
      <c r="A25" s="3"/>
      <c r="B25" s="391" t="str">
        <f>" "&amp;TEXT('様式3-1'!W10,"ggge年m月d日")&amp;"付で通知した上記工事（管理技術者・担当技術者）を下記のとおり変更したので、別紙経歴書を添え、契約書第１４条に基づき通知します。"</f>
        <v xml:space="preserve"> 令和  年  月  日付で通知した上記工事（管理技術者・担当技術者）を下記のとおり変更したので、別紙経歴書を添え、契約書第１４条に基づき通知します。</v>
      </c>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G25" s="3"/>
      <c r="AH25" s="3"/>
      <c r="AI25" s="3"/>
      <c r="AJ25" s="3"/>
      <c r="AK25" s="3"/>
      <c r="AL25" s="3"/>
      <c r="AM25" s="3"/>
      <c r="AN25" s="3"/>
      <c r="AO25" s="3"/>
    </row>
    <row r="26" spans="1:41" ht="15" customHeight="1" x14ac:dyDescent="0.15">
      <c r="A26" s="3"/>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G26" s="3"/>
      <c r="AH26" s="3"/>
      <c r="AI26" s="3"/>
      <c r="AJ26" s="3"/>
      <c r="AK26" s="3"/>
      <c r="AL26" s="3"/>
      <c r="AM26" s="3"/>
      <c r="AN26" s="3"/>
      <c r="AO26" s="3"/>
    </row>
    <row r="27" spans="1:41" ht="15" customHeight="1" x14ac:dyDescent="0.15">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G27" s="3"/>
      <c r="AH27" s="3"/>
      <c r="AI27" s="3"/>
      <c r="AJ27" s="3"/>
      <c r="AK27" s="3"/>
      <c r="AL27" s="3"/>
      <c r="AM27" s="3"/>
      <c r="AN27" s="3"/>
      <c r="AO27" s="3"/>
    </row>
    <row r="28" spans="1:41" ht="15" customHeight="1" x14ac:dyDescent="0.15">
      <c r="AG28" s="3"/>
      <c r="AH28" s="3"/>
      <c r="AI28" s="3"/>
      <c r="AJ28" s="3"/>
      <c r="AK28" s="3"/>
      <c r="AL28" s="3"/>
      <c r="AM28" s="3"/>
      <c r="AN28" s="3"/>
      <c r="AO28" s="3"/>
    </row>
    <row r="29" spans="1:41" ht="15" customHeight="1" x14ac:dyDescent="0.15">
      <c r="A29" s="250" t="s">
        <v>347</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0"/>
      <c r="AH29" s="3"/>
      <c r="AI29" s="3"/>
      <c r="AJ29" s="3"/>
      <c r="AK29" s="3"/>
      <c r="AL29" s="3"/>
      <c r="AM29" s="3"/>
      <c r="AN29" s="3"/>
      <c r="AO29" s="3"/>
    </row>
    <row r="30" spans="1:41" ht="15" customHeight="1" x14ac:dyDescent="0.15">
      <c r="AG30" s="3"/>
      <c r="AH30" s="3"/>
      <c r="AI30" s="3"/>
      <c r="AJ30" s="3"/>
      <c r="AK30" s="3"/>
      <c r="AL30" s="3"/>
      <c r="AM30" s="3"/>
      <c r="AN30" s="3"/>
      <c r="AO30" s="3"/>
    </row>
    <row r="31" spans="1:41" ht="15" customHeight="1" x14ac:dyDescent="0.15">
      <c r="B31" s="421" t="s">
        <v>348</v>
      </c>
      <c r="C31" s="421"/>
      <c r="D31" s="421"/>
      <c r="E31" s="421"/>
      <c r="F31" s="421"/>
      <c r="G31" s="421"/>
      <c r="H31" s="421"/>
      <c r="I31" s="421"/>
      <c r="J31" s="421"/>
      <c r="K31" s="421"/>
      <c r="L31" s="421"/>
      <c r="M31" s="421"/>
      <c r="N31" s="421"/>
      <c r="O31" s="422" t="str">
        <f>W3</f>
        <v>令和  年  月  日</v>
      </c>
      <c r="P31" s="423"/>
      <c r="Q31" s="423"/>
      <c r="R31" s="423"/>
      <c r="S31" s="423"/>
      <c r="T31" s="423"/>
      <c r="U31" s="423"/>
      <c r="V31" s="423"/>
      <c r="W31" s="423"/>
      <c r="X31" s="423"/>
      <c r="Y31" s="423"/>
      <c r="Z31" s="423"/>
      <c r="AA31" s="423"/>
      <c r="AB31" s="423"/>
      <c r="AC31" s="423"/>
      <c r="AD31" s="423"/>
      <c r="AE31" s="424"/>
      <c r="AG31" s="3"/>
      <c r="AH31" s="3"/>
      <c r="AI31" s="3"/>
      <c r="AJ31" s="3"/>
      <c r="AK31" s="3"/>
      <c r="AL31" s="3"/>
      <c r="AM31" s="3"/>
      <c r="AN31" s="3"/>
      <c r="AO31" s="3"/>
    </row>
    <row r="32" spans="1:41" ht="15" customHeight="1" x14ac:dyDescent="0.15">
      <c r="B32" s="421"/>
      <c r="C32" s="421"/>
      <c r="D32" s="421"/>
      <c r="E32" s="421"/>
      <c r="F32" s="421"/>
      <c r="G32" s="421"/>
      <c r="H32" s="421"/>
      <c r="I32" s="421"/>
      <c r="J32" s="421"/>
      <c r="K32" s="421"/>
      <c r="L32" s="421"/>
      <c r="M32" s="421"/>
      <c r="N32" s="421"/>
      <c r="O32" s="425"/>
      <c r="P32" s="426"/>
      <c r="Q32" s="426"/>
      <c r="R32" s="426"/>
      <c r="S32" s="426"/>
      <c r="T32" s="426"/>
      <c r="U32" s="426"/>
      <c r="V32" s="426"/>
      <c r="W32" s="426"/>
      <c r="X32" s="426"/>
      <c r="Y32" s="426"/>
      <c r="Z32" s="426"/>
      <c r="AA32" s="426"/>
      <c r="AB32" s="426"/>
      <c r="AC32" s="426"/>
      <c r="AD32" s="426"/>
      <c r="AE32" s="427"/>
      <c r="AG32" s="3"/>
      <c r="AH32" s="3"/>
      <c r="AI32" s="3"/>
      <c r="AJ32" s="3"/>
      <c r="AK32" s="3"/>
      <c r="AL32" s="3"/>
      <c r="AM32" s="3"/>
      <c r="AN32" s="3"/>
      <c r="AO32" s="3"/>
    </row>
    <row r="33" spans="1:41" ht="15" customHeight="1" x14ac:dyDescent="0.15">
      <c r="B33" s="421" t="s">
        <v>349</v>
      </c>
      <c r="C33" s="421"/>
      <c r="D33" s="421"/>
      <c r="E33" s="421"/>
      <c r="F33" s="421"/>
      <c r="G33" s="421"/>
      <c r="H33" s="421"/>
      <c r="I33" s="421"/>
      <c r="J33" s="421"/>
      <c r="K33" s="421"/>
      <c r="L33" s="421"/>
      <c r="M33" s="421"/>
      <c r="N33" s="421"/>
      <c r="O33" s="428"/>
      <c r="P33" s="428"/>
      <c r="Q33" s="428"/>
      <c r="R33" s="428"/>
      <c r="S33" s="428"/>
      <c r="T33" s="428"/>
      <c r="U33" s="428"/>
      <c r="V33" s="428"/>
      <c r="W33" s="428"/>
      <c r="X33" s="428"/>
      <c r="Y33" s="428"/>
      <c r="Z33" s="428"/>
      <c r="AA33" s="428"/>
      <c r="AB33" s="428"/>
      <c r="AC33" s="428"/>
      <c r="AD33" s="428"/>
      <c r="AE33" s="428"/>
      <c r="AG33" s="3"/>
      <c r="AH33" s="3"/>
      <c r="AI33" s="3"/>
      <c r="AJ33" s="3"/>
      <c r="AK33" s="3"/>
      <c r="AL33" s="3"/>
      <c r="AM33" s="3"/>
      <c r="AN33" s="3"/>
      <c r="AO33" s="3"/>
    </row>
    <row r="34" spans="1:41" ht="15" customHeight="1" x14ac:dyDescent="0.15">
      <c r="B34" s="421"/>
      <c r="C34" s="421"/>
      <c r="D34" s="421"/>
      <c r="E34" s="421"/>
      <c r="F34" s="421"/>
      <c r="G34" s="421"/>
      <c r="H34" s="421"/>
      <c r="I34" s="421"/>
      <c r="J34" s="421"/>
      <c r="K34" s="421"/>
      <c r="L34" s="421"/>
      <c r="M34" s="421"/>
      <c r="N34" s="421"/>
      <c r="O34" s="428"/>
      <c r="P34" s="428"/>
      <c r="Q34" s="428"/>
      <c r="R34" s="428"/>
      <c r="S34" s="428"/>
      <c r="T34" s="428"/>
      <c r="U34" s="428"/>
      <c r="V34" s="428"/>
      <c r="W34" s="428"/>
      <c r="X34" s="428"/>
      <c r="Y34" s="428"/>
      <c r="Z34" s="428"/>
      <c r="AA34" s="428"/>
      <c r="AB34" s="428"/>
      <c r="AC34" s="428"/>
      <c r="AD34" s="428"/>
      <c r="AE34" s="428"/>
      <c r="AG34" s="3"/>
      <c r="AH34" s="3"/>
      <c r="AI34" s="3"/>
      <c r="AJ34" s="3"/>
      <c r="AK34" s="3"/>
      <c r="AL34" s="3"/>
      <c r="AM34" s="3"/>
      <c r="AN34" s="3"/>
      <c r="AO34" s="3"/>
    </row>
    <row r="35" spans="1:41" ht="15" customHeight="1" x14ac:dyDescent="0.15">
      <c r="AG35" s="3"/>
      <c r="AH35" s="3"/>
      <c r="AI35" s="3"/>
      <c r="AJ35" s="3"/>
      <c r="AK35" s="3"/>
      <c r="AL35" s="3"/>
      <c r="AM35" s="3"/>
      <c r="AN35" s="3"/>
      <c r="AO35" s="3"/>
    </row>
    <row r="36" spans="1:41" ht="15" customHeight="1" x14ac:dyDescent="0.15">
      <c r="B36" s="434" t="s">
        <v>352</v>
      </c>
      <c r="C36" s="434"/>
      <c r="D36" s="434"/>
      <c r="E36" s="434"/>
      <c r="F36" s="434"/>
      <c r="G36" s="434"/>
      <c r="H36" s="434"/>
      <c r="I36" s="434"/>
      <c r="J36" s="434"/>
      <c r="K36" s="434"/>
      <c r="L36" s="434"/>
      <c r="M36" s="434"/>
      <c r="N36" s="434"/>
      <c r="O36" s="434"/>
      <c r="P36" s="434"/>
      <c r="Q36" s="434" t="s">
        <v>351</v>
      </c>
      <c r="R36" s="434"/>
      <c r="S36" s="434"/>
      <c r="T36" s="434"/>
      <c r="U36" s="434"/>
      <c r="V36" s="434"/>
      <c r="W36" s="434"/>
      <c r="X36" s="434"/>
      <c r="Y36" s="434"/>
      <c r="Z36" s="434"/>
      <c r="AA36" s="434"/>
      <c r="AB36" s="434"/>
      <c r="AC36" s="434"/>
      <c r="AD36" s="434"/>
      <c r="AE36" s="434"/>
      <c r="AG36" s="3"/>
      <c r="AH36" s="3"/>
      <c r="AI36" s="3"/>
      <c r="AJ36" s="3"/>
      <c r="AK36" s="3"/>
      <c r="AL36" s="3"/>
      <c r="AM36" s="3"/>
      <c r="AN36" s="3"/>
      <c r="AO36" s="3"/>
    </row>
    <row r="37" spans="1:41" ht="15" customHeight="1" x14ac:dyDescent="0.15">
      <c r="A37" s="3"/>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3"/>
      <c r="AG37" s="3"/>
      <c r="AH37" s="3"/>
      <c r="AI37" s="3"/>
      <c r="AJ37" s="3"/>
      <c r="AK37" s="3"/>
      <c r="AL37" s="3"/>
      <c r="AM37" s="3"/>
      <c r="AN37" s="3"/>
      <c r="AO37" s="3"/>
    </row>
    <row r="38" spans="1:41" ht="15" customHeight="1" x14ac:dyDescent="0.15">
      <c r="A38" s="3"/>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3"/>
      <c r="AG38" s="3"/>
      <c r="AH38" s="3"/>
      <c r="AI38" s="3"/>
      <c r="AJ38" s="3"/>
      <c r="AK38" s="3"/>
      <c r="AL38" s="3"/>
      <c r="AM38" s="3"/>
      <c r="AN38" s="3"/>
      <c r="AO38" s="3"/>
    </row>
    <row r="39" spans="1:41" ht="15" customHeight="1" x14ac:dyDescent="0.15">
      <c r="A39" s="3"/>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3"/>
      <c r="AG39" s="3"/>
      <c r="AH39" s="3"/>
      <c r="AI39" s="3"/>
      <c r="AJ39" s="3"/>
      <c r="AK39" s="3"/>
      <c r="AL39" s="3"/>
      <c r="AM39" s="3"/>
      <c r="AN39" s="3"/>
      <c r="AO39" s="3"/>
    </row>
    <row r="40" spans="1:41" ht="15" customHeight="1" x14ac:dyDescent="0.15">
      <c r="A40" s="3"/>
      <c r="B40" s="432" t="s">
        <v>350</v>
      </c>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3"/>
      <c r="AG40" s="3"/>
      <c r="AH40" s="3"/>
      <c r="AI40" s="3"/>
      <c r="AJ40" s="3"/>
      <c r="AK40" s="3"/>
      <c r="AL40" s="3"/>
      <c r="AM40" s="3"/>
      <c r="AN40" s="3"/>
      <c r="AO40" s="3"/>
    </row>
    <row r="41" spans="1:41" ht="15" customHeight="1" x14ac:dyDescent="0.15">
      <c r="A41" s="3"/>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3"/>
      <c r="AG41" s="3"/>
      <c r="AH41" s="3"/>
      <c r="AI41" s="3"/>
      <c r="AJ41" s="3"/>
      <c r="AK41" s="3"/>
      <c r="AL41" s="3"/>
      <c r="AM41" s="3"/>
      <c r="AN41" s="3"/>
      <c r="AO41" s="3"/>
    </row>
    <row r="42" spans="1:41" ht="15" customHeight="1" x14ac:dyDescent="0.15">
      <c r="A42" s="3"/>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3"/>
      <c r="AG42" s="3"/>
      <c r="AH42" s="3"/>
      <c r="AI42" s="3"/>
      <c r="AJ42" s="3"/>
      <c r="AK42" s="3"/>
      <c r="AL42" s="3"/>
      <c r="AM42" s="3"/>
      <c r="AN42" s="3"/>
      <c r="AO42" s="3"/>
    </row>
    <row r="43" spans="1:41" ht="15" customHeight="1" x14ac:dyDescent="0.15">
      <c r="A43" s="3"/>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3"/>
      <c r="AG43" s="3"/>
      <c r="AH43" s="3"/>
      <c r="AI43" s="3"/>
      <c r="AJ43" s="3"/>
      <c r="AK43" s="3"/>
      <c r="AL43" s="3"/>
      <c r="AM43" s="3"/>
      <c r="AN43" s="3"/>
      <c r="AO43" s="3"/>
    </row>
    <row r="44" spans="1:41" ht="15" customHeight="1" x14ac:dyDescent="0.15">
      <c r="A44" s="3"/>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3"/>
      <c r="AG44" s="3"/>
      <c r="AH44" s="3"/>
      <c r="AI44" s="3"/>
      <c r="AJ44" s="3"/>
      <c r="AK44" s="3"/>
      <c r="AL44" s="3"/>
      <c r="AM44" s="3"/>
      <c r="AN44" s="3"/>
      <c r="AO44" s="3"/>
    </row>
    <row r="45" spans="1:41" ht="15" customHeight="1" x14ac:dyDescent="0.15">
      <c r="A45" s="3"/>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3"/>
      <c r="AG45" s="3"/>
      <c r="AH45" s="3"/>
      <c r="AI45" s="3"/>
      <c r="AJ45" s="3"/>
      <c r="AK45" s="3"/>
      <c r="AL45" s="3"/>
      <c r="AM45" s="3"/>
      <c r="AN45" s="3"/>
      <c r="AO45" s="3"/>
    </row>
    <row r="46" spans="1:41" ht="15" customHeight="1" x14ac:dyDescent="0.15">
      <c r="A46" s="3"/>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3"/>
      <c r="AG46" s="3"/>
      <c r="AH46" s="3"/>
      <c r="AI46" s="3"/>
      <c r="AJ46" s="3"/>
      <c r="AK46" s="3"/>
      <c r="AL46" s="3"/>
      <c r="AM46" s="3"/>
      <c r="AN46" s="3"/>
      <c r="AO46" s="3"/>
    </row>
    <row r="47" spans="1:41" ht="15" customHeight="1" x14ac:dyDescent="0.15">
      <c r="A47" s="3"/>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3"/>
      <c r="AG47" s="3"/>
      <c r="AH47" s="3"/>
      <c r="AI47" s="3"/>
      <c r="AJ47" s="3"/>
      <c r="AK47" s="3"/>
      <c r="AL47" s="3"/>
      <c r="AM47" s="3"/>
      <c r="AN47" s="3"/>
      <c r="AO47" s="3"/>
    </row>
    <row r="48" spans="1:41" ht="15" customHeight="1" x14ac:dyDescent="0.15">
      <c r="A48" s="3"/>
      <c r="B48" s="433"/>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3"/>
      <c r="AG48" s="3"/>
      <c r="AH48" s="3"/>
      <c r="AI48" s="3"/>
      <c r="AJ48" s="3"/>
      <c r="AK48" s="3"/>
      <c r="AL48" s="3"/>
      <c r="AM48" s="3"/>
      <c r="AN48" s="3"/>
      <c r="AO48" s="3"/>
    </row>
    <row r="49" spans="1:41" ht="15" customHeight="1" x14ac:dyDescent="0.15">
      <c r="A49" s="3"/>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3"/>
      <c r="AG49" s="3"/>
      <c r="AH49" s="3"/>
      <c r="AI49" s="3"/>
      <c r="AJ49" s="3"/>
      <c r="AK49" s="3"/>
      <c r="AL49" s="3"/>
      <c r="AM49" s="3"/>
      <c r="AN49" s="3"/>
      <c r="AO49" s="3"/>
    </row>
    <row r="50" spans="1:41" ht="15" customHeight="1" x14ac:dyDescent="0.15">
      <c r="A50" s="3"/>
      <c r="B50" s="3" t="s">
        <v>327</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5" customHeight="1" x14ac:dyDescent="0.15">
      <c r="A51" s="3"/>
      <c r="B51" s="3" t="s">
        <v>326</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5" customHeight="1" x14ac:dyDescent="0.15">
      <c r="A53" s="3"/>
      <c r="B53" s="252" t="s">
        <v>329</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5" customHeight="1" x14ac:dyDescent="0.15">
      <c r="A54" s="3"/>
      <c r="B54" s="252"/>
      <c r="C54" s="252" t="s">
        <v>420</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1"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1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1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1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1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1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1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5" customHeight="1" x14ac:dyDescent="0.15"/>
    <row r="86" spans="1:41" ht="15" customHeight="1" x14ac:dyDescent="0.15"/>
    <row r="87" spans="1:41" ht="15" customHeight="1" x14ac:dyDescent="0.15"/>
    <row r="88" spans="1:41" ht="15" customHeight="1" x14ac:dyDescent="0.15"/>
    <row r="89" spans="1:41" ht="15" customHeight="1" x14ac:dyDescent="0.15"/>
    <row r="90" spans="1:41" ht="15" customHeight="1" x14ac:dyDescent="0.15"/>
    <row r="91" spans="1:41" ht="15" customHeight="1" x14ac:dyDescent="0.15"/>
    <row r="92" spans="1:41" ht="15" customHeight="1" x14ac:dyDescent="0.15"/>
    <row r="93" spans="1:41" ht="15" customHeight="1" x14ac:dyDescent="0.15"/>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sheetData>
  <customSheetViews>
    <customSheetView guid="{13F42123-AF55-44CC-A9A8-BBBCF315987F}" showPageBreaks="1" printArea="1" view="pageBreakPreview">
      <selection activeCell="A38" sqref="A38:P39"/>
      <pageMargins left="0.9055118110236221" right="0.51181102362204722" top="0.74803149606299213" bottom="0.74803149606299213" header="0.31496062992125984" footer="0.31496062992125984"/>
      <pageSetup paperSize="9" scale="97" orientation="portrait" blackAndWhite="1" r:id="rId1"/>
    </customSheetView>
    <customSheetView guid="{001DCE84-332C-421D-A468-8B2458000A74}" showPageBreaks="1" printArea="1" view="pageBreakPreview">
      <selection activeCell="A38" sqref="A38:P39"/>
      <pageMargins left="0.9055118110236221" right="0.51181102362204722" top="0.74803149606299213" bottom="0.74803149606299213" header="0.31496062992125984" footer="0.31496062992125984"/>
      <pageSetup paperSize="9" scale="97" orientation="portrait" blackAndWhite="1" r:id="rId2"/>
    </customSheetView>
    <customSheetView guid="{DB6034AB-B9A5-4098-8138-2412AF3DB915}" showPageBreaks="1" printArea="1" view="pageBreakPreview">
      <selection activeCell="A38" sqref="A38:P39"/>
      <pageMargins left="0.9055118110236221" right="0.51181102362204722" top="0.74803149606299213" bottom="0.74803149606299213" header="0.31496062992125984" footer="0.31496062992125984"/>
      <pageSetup paperSize="9" scale="97" orientation="portrait" blackAndWhite="1" r:id="rId3"/>
    </customSheetView>
  </customSheetViews>
  <mergeCells count="21">
    <mergeCell ref="B40:AE41"/>
    <mergeCell ref="B42:AE49"/>
    <mergeCell ref="B36:P37"/>
    <mergeCell ref="Q36:AE37"/>
    <mergeCell ref="B38:P39"/>
    <mergeCell ref="Q38:AE39"/>
    <mergeCell ref="W3:AG3"/>
    <mergeCell ref="A18:AG19"/>
    <mergeCell ref="B8:K8"/>
    <mergeCell ref="Q11:S11"/>
    <mergeCell ref="U13:AF13"/>
    <mergeCell ref="U14:AF14"/>
    <mergeCell ref="Q15:S15"/>
    <mergeCell ref="U15:AF15"/>
    <mergeCell ref="U11:AF12"/>
    <mergeCell ref="B31:N32"/>
    <mergeCell ref="B33:N34"/>
    <mergeCell ref="O31:AE32"/>
    <mergeCell ref="O33:AE34"/>
    <mergeCell ref="G22:AA23"/>
    <mergeCell ref="B25:AE27"/>
  </mergeCells>
  <phoneticPr fontId="74"/>
  <conditionalFormatting sqref="O31">
    <cfRule type="expression" dxfId="552" priority="1" stopIfTrue="1">
      <formula>AND(O31&gt;=43831,O31&lt;=46752,MONTH(O31)&gt;=10,DAY(O31)&gt;=10)</formula>
    </cfRule>
    <cfRule type="expression" dxfId="551" priority="2" stopIfTrue="1">
      <formula>AND(O31&gt;=43831,O31&lt;=46752,MONTH(O31)&gt;=10,DAY(O31)&lt;10)</formula>
    </cfRule>
    <cfRule type="expression" dxfId="550" priority="3" stopIfTrue="1">
      <formula>AND(O31&gt;=43831,O31&lt;=46752,MONTH(O31)&lt;10,DAY(O31)&gt;=10)</formula>
    </cfRule>
    <cfRule type="expression" dxfId="549" priority="4" stopIfTrue="1">
      <formula>AND(O31&gt;=43831,O31&lt;=46752,MONTH(O31)&lt;10,DAY(O31)&lt;10)</formula>
    </cfRule>
    <cfRule type="expression" dxfId="548" priority="5" stopIfTrue="1">
      <formula>AND(O31&gt;=43586,O31&lt;=43830,MONTH(O31)&gt;=10,DAY(O31)&gt;=10)</formula>
    </cfRule>
    <cfRule type="expression" dxfId="547" priority="6" stopIfTrue="1">
      <formula>AND(O31&gt;=43586,O31&lt;=43830,MONTH(O31)&gt;=10,DAY(O31)&lt;10)</formula>
    </cfRule>
    <cfRule type="expression" dxfId="546" priority="7" stopIfTrue="1">
      <formula>AND(O31&gt;=43586,O31&lt;=43830,MONTH(O31)&lt;10,DAY(O31)&gt;=10)</formula>
    </cfRule>
    <cfRule type="expression" dxfId="545" priority="8" stopIfTrue="1">
      <formula>AND(O31&gt;=43586,O31&lt;=43830,MONTH(O31)&lt;10,DAY(O31)&lt;10)</formula>
    </cfRule>
    <cfRule type="expression" dxfId="544" priority="9" stopIfTrue="1">
      <formula>AND(MONTH(O31)&gt;=10,DAY(O31)&gt;=10)</formula>
    </cfRule>
    <cfRule type="expression" dxfId="543" priority="10" stopIfTrue="1">
      <formula>AND(MONTH(O31)&lt;10,DAY(O31)&gt;=10)</formula>
    </cfRule>
    <cfRule type="expression" dxfId="542" priority="11" stopIfTrue="1">
      <formula>AND(MONTH(O31)&lt;10,DAY(O31)&lt;10)</formula>
    </cfRule>
    <cfRule type="expression" dxfId="541" priority="12" stopIfTrue="1">
      <formula>AND(MONTH(O31)&gt;=10,DAY(O31)&lt;10)</formula>
    </cfRule>
  </conditionalFormatting>
  <conditionalFormatting sqref="W3:W4">
    <cfRule type="expression" dxfId="540" priority="25" stopIfTrue="1">
      <formula>AND(W3&gt;=43831,W3&lt;=46752,MONTH(W3)&gt;=10,DAY(W3)&gt;=10)</formula>
    </cfRule>
    <cfRule type="expression" dxfId="539" priority="26" stopIfTrue="1">
      <formula>AND(W3&gt;=43831,W3&lt;=46752,MONTH(W3)&gt;=10,DAY(W3)&lt;10)</formula>
    </cfRule>
    <cfRule type="expression" dxfId="538" priority="27" stopIfTrue="1">
      <formula>AND(W3&gt;=43831,W3&lt;=46752,MONTH(W3)&lt;10,DAY(W3)&gt;=10)</formula>
    </cfRule>
    <cfRule type="expression" dxfId="537" priority="28" stopIfTrue="1">
      <formula>AND(W3&gt;=43831,W3&lt;=46752,MONTH(W3)&lt;10,DAY(W3)&lt;10)</formula>
    </cfRule>
    <cfRule type="expression" dxfId="536" priority="29" stopIfTrue="1">
      <formula>AND(W3&gt;=43586,W3&lt;=43830,MONTH(W3)&gt;=10,DAY(W3)&gt;=10)</formula>
    </cfRule>
    <cfRule type="expression" dxfId="535" priority="30" stopIfTrue="1">
      <formula>AND(W3&gt;=43586,W3&lt;=43830,MONTH(W3)&gt;=10,DAY(W3)&lt;10)</formula>
    </cfRule>
    <cfRule type="expression" dxfId="534" priority="31" stopIfTrue="1">
      <formula>AND(W3&gt;=43586,W3&lt;=43830,MONTH(W3)&lt;10,DAY(W3)&gt;=10)</formula>
    </cfRule>
    <cfRule type="expression" dxfId="533" priority="32" stopIfTrue="1">
      <formula>AND(W3&gt;=43586,W3&lt;=43830,MONTH(W3)&lt;10,DAY(W3)&lt;10)</formula>
    </cfRule>
    <cfRule type="expression" dxfId="532" priority="33" stopIfTrue="1">
      <formula>AND(MONTH(W3)&gt;=10,DAY(W3)&gt;=10)</formula>
    </cfRule>
    <cfRule type="expression" dxfId="531" priority="34" stopIfTrue="1">
      <formula>AND(MONTH(W3)&lt;10,DAY(W3)&gt;=10)</formula>
    </cfRule>
    <cfRule type="expression" dxfId="530" priority="35" stopIfTrue="1">
      <formula>AND(MONTH(W3)&lt;10,DAY(W3)&lt;10)</formula>
    </cfRule>
    <cfRule type="expression" dxfId="529" priority="36" stopIfTrue="1">
      <formula>AND(MONTH(W3)&gt;=10,DAY(W3)&lt;10)</formula>
    </cfRule>
  </conditionalFormatting>
  <dataValidations count="2">
    <dataValidation imeMode="hiragana" allowBlank="1" showInputMessage="1" showErrorMessage="1" sqref="G22:AA23 B36:AE49 O33:AE34" xr:uid="{00000000-0002-0000-0500-000000000000}"/>
    <dataValidation imeMode="off" allowBlank="1" showInputMessage="1" showErrorMessage="1" sqref="W3:AG3 O31:AE32" xr:uid="{00000000-0002-0000-0500-000001000000}"/>
  </dataValidations>
  <pageMargins left="0.9055118110236221" right="0.51181102362204722" top="0.74803149606299213" bottom="0.74803149606299213" header="0.31496062992125984" footer="0.31496062992125984"/>
  <pageSetup paperSize="9" scale="97" orientation="portrait" blackAndWhite="1"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217"/>
  <sheetViews>
    <sheetView view="pageBreakPreview" zoomScaleNormal="100" zoomScaleSheetLayoutView="100" workbookViewId="0">
      <selection activeCell="A38" sqref="A38:D38"/>
    </sheetView>
  </sheetViews>
  <sheetFormatPr defaultRowHeight="13.5" x14ac:dyDescent="0.15"/>
  <cols>
    <col min="1" max="95" width="2.625" customWidth="1"/>
  </cols>
  <sheetData>
    <row r="1" spans="1:41" ht="15" customHeight="1" x14ac:dyDescent="0.15">
      <c r="A1" s="248" t="str">
        <f>IF(W10="令和  年  月  日","様式４－１","")</f>
        <v>様式４－１</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397" t="s">
        <v>49</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c r="AO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398" t="s">
        <v>507</v>
      </c>
      <c r="X10" s="398"/>
      <c r="Y10" s="398"/>
      <c r="Z10" s="398"/>
      <c r="AA10" s="398"/>
      <c r="AB10" s="398"/>
      <c r="AC10" s="398"/>
      <c r="AD10" s="398"/>
      <c r="AE10" s="398"/>
      <c r="AF10" s="398"/>
      <c r="AG10" s="398"/>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248" t="str">
        <f>IF(B14=0,"　（　発　注　者　）","")</f>
        <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429</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405" t="str">
        <f>様式1!$B$15</f>
        <v>院長　○○○○</v>
      </c>
      <c r="C15" s="405"/>
      <c r="D15" s="405"/>
      <c r="E15" s="405"/>
      <c r="F15" s="405"/>
      <c r="G15" s="405"/>
      <c r="H15" s="405"/>
      <c r="I15" s="405"/>
      <c r="J15" s="405"/>
      <c r="K15" s="405"/>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t="s">
        <v>21</v>
      </c>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4"/>
      <c r="J21" s="4"/>
      <c r="K21" s="3"/>
      <c r="L21" s="3"/>
      <c r="M21" s="3"/>
      <c r="N21" s="3"/>
      <c r="O21" s="4"/>
      <c r="P21" s="3"/>
      <c r="Q21" s="399" t="str">
        <f>IF(U21=0,"住　所","")</f>
        <v>住　所</v>
      </c>
      <c r="R21" s="399"/>
      <c r="S21" s="399"/>
      <c r="T21" s="4"/>
      <c r="U21" s="403">
        <f>様式1!$U$21</f>
        <v>0</v>
      </c>
      <c r="V21" s="404"/>
      <c r="W21" s="404"/>
      <c r="X21" s="404"/>
      <c r="Y21" s="404"/>
      <c r="Z21" s="404"/>
      <c r="AA21" s="404"/>
      <c r="AB21" s="404"/>
      <c r="AC21" s="404"/>
      <c r="AD21" s="404"/>
      <c r="AE21" s="404"/>
      <c r="AF21" s="404"/>
      <c r="AG21" s="3"/>
      <c r="AH21" s="1"/>
      <c r="AI21" s="1"/>
      <c r="AJ21" s="1"/>
      <c r="AK21" s="1"/>
      <c r="AL21" s="1"/>
      <c r="AM21" s="1"/>
      <c r="AN21" s="1"/>
      <c r="AO21" s="1"/>
    </row>
    <row r="22" spans="1:41" ht="15" customHeight="1" x14ac:dyDescent="0.15">
      <c r="A22" s="3"/>
      <c r="B22" s="3"/>
      <c r="C22" s="3"/>
      <c r="D22" s="3"/>
      <c r="E22" s="3"/>
      <c r="F22" s="3"/>
      <c r="G22" s="3"/>
      <c r="H22" s="3"/>
      <c r="I22" s="4"/>
      <c r="J22" s="4"/>
      <c r="K22" s="3"/>
      <c r="L22" s="3"/>
      <c r="M22" s="3"/>
      <c r="N22" s="3"/>
      <c r="O22" s="3"/>
      <c r="P22" s="3"/>
      <c r="Q22" s="3"/>
      <c r="R22" s="3"/>
      <c r="S22" s="3"/>
      <c r="T22" s="3"/>
      <c r="U22" s="394"/>
      <c r="V22" s="394"/>
      <c r="W22" s="394"/>
      <c r="X22" s="394"/>
      <c r="Y22" s="394"/>
      <c r="Z22" s="394"/>
      <c r="AA22" s="394"/>
      <c r="AB22" s="394"/>
      <c r="AC22" s="394"/>
      <c r="AD22" s="394"/>
      <c r="AE22" s="394"/>
      <c r="AF22" s="394"/>
      <c r="AG22" s="3"/>
      <c r="AH22" s="1"/>
      <c r="AI22" s="1"/>
      <c r="AJ22" s="1"/>
      <c r="AK22" s="1"/>
      <c r="AL22" s="1"/>
      <c r="AM22" s="1"/>
      <c r="AN22" s="1"/>
      <c r="AO22" s="1"/>
    </row>
    <row r="23" spans="1:41" ht="15" customHeight="1" x14ac:dyDescent="0.15">
      <c r="A23" s="3"/>
      <c r="B23" s="3"/>
      <c r="C23" s="3"/>
      <c r="D23" s="3"/>
      <c r="E23" s="3"/>
      <c r="F23" s="3"/>
      <c r="G23" s="3"/>
      <c r="H23" s="3"/>
      <c r="I23" s="4"/>
      <c r="J23" s="4"/>
      <c r="K23" s="3"/>
      <c r="L23" s="3"/>
      <c r="M23" s="3"/>
      <c r="N23" s="3"/>
      <c r="O23" s="3"/>
      <c r="P23" s="3"/>
      <c r="Q23" s="3"/>
      <c r="R23" s="3"/>
      <c r="S23" s="3"/>
      <c r="T23" s="3"/>
      <c r="U23" s="406">
        <f>様式1!$U$23</f>
        <v>0</v>
      </c>
      <c r="V23" s="407"/>
      <c r="W23" s="407"/>
      <c r="X23" s="407"/>
      <c r="Y23" s="407"/>
      <c r="Z23" s="407"/>
      <c r="AA23" s="407"/>
      <c r="AB23" s="407"/>
      <c r="AC23" s="407"/>
      <c r="AD23" s="407"/>
      <c r="AE23" s="407"/>
      <c r="AF23" s="407"/>
      <c r="AG23" s="3"/>
      <c r="AH23" s="1"/>
      <c r="AI23" s="1"/>
      <c r="AJ23" s="1"/>
      <c r="AK23" s="1"/>
      <c r="AL23" s="1"/>
      <c r="AM23" s="1"/>
      <c r="AN23" s="1"/>
      <c r="AO23" s="1"/>
    </row>
    <row r="24" spans="1:41" ht="15" customHeight="1" x14ac:dyDescent="0.15">
      <c r="A24" s="3"/>
      <c r="B24" s="3"/>
      <c r="C24" s="3"/>
      <c r="D24" s="3"/>
      <c r="E24" s="3"/>
      <c r="F24" s="3"/>
      <c r="G24" s="3"/>
      <c r="H24" s="3"/>
      <c r="I24" s="4"/>
      <c r="J24" s="4"/>
      <c r="K24" s="3"/>
      <c r="L24" s="3"/>
      <c r="M24" s="3"/>
      <c r="N24" s="3"/>
      <c r="O24" s="3"/>
      <c r="P24" s="3"/>
      <c r="Q24" s="3"/>
      <c r="R24" s="3"/>
      <c r="S24" s="3"/>
      <c r="T24" s="3"/>
      <c r="U24" s="406">
        <f>様式1!$U$24</f>
        <v>0</v>
      </c>
      <c r="V24" s="407"/>
      <c r="W24" s="407"/>
      <c r="X24" s="407"/>
      <c r="Y24" s="407"/>
      <c r="Z24" s="407"/>
      <c r="AA24" s="407"/>
      <c r="AB24" s="407"/>
      <c r="AC24" s="407"/>
      <c r="AD24" s="407"/>
      <c r="AE24" s="407"/>
      <c r="AF24" s="407"/>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3"/>
      <c r="Q25" s="399" t="str">
        <f>IF(U25=0,"氏　名","")</f>
        <v>氏　名</v>
      </c>
      <c r="R25" s="399"/>
      <c r="S25" s="399"/>
      <c r="T25" s="4"/>
      <c r="U25" s="405">
        <f>様式1!$U$25</f>
        <v>0</v>
      </c>
      <c r="V25" s="408"/>
      <c r="W25" s="408"/>
      <c r="X25" s="408"/>
      <c r="Y25" s="408"/>
      <c r="Z25" s="408"/>
      <c r="AA25" s="408"/>
      <c r="AB25" s="408"/>
      <c r="AC25" s="408"/>
      <c r="AD25" s="408"/>
      <c r="AE25" s="408"/>
      <c r="AF25" s="408"/>
      <c r="AG25" s="3" t="s">
        <v>23</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96" t="s">
        <v>24</v>
      </c>
      <c r="E30" s="396"/>
      <c r="F30" s="396"/>
      <c r="G30" s="396"/>
      <c r="H30" s="396"/>
      <c r="I30" s="3"/>
      <c r="J30" s="410">
        <f>様式1!$J$31</f>
        <v>0</v>
      </c>
      <c r="K30" s="410"/>
      <c r="L30" s="410"/>
      <c r="M30" s="410"/>
      <c r="N30" s="410"/>
      <c r="O30" s="410"/>
      <c r="P30" s="410"/>
      <c r="Q30" s="410"/>
      <c r="R30" s="410"/>
      <c r="S30" s="410"/>
      <c r="T30" s="410"/>
      <c r="U30" s="410"/>
      <c r="V30" s="410"/>
      <c r="W30" s="410"/>
      <c r="X30" s="410"/>
      <c r="Y30" s="410"/>
      <c r="Z30" s="410"/>
      <c r="AA30" s="410"/>
      <c r="AB30" s="410"/>
      <c r="AC30" s="410"/>
      <c r="AD30" s="410"/>
      <c r="AE30" s="3"/>
      <c r="AF30" s="3"/>
      <c r="AG30" s="3"/>
      <c r="AH30" s="1"/>
      <c r="AI30" s="1"/>
      <c r="AJ30" s="1"/>
      <c r="AK30" s="1"/>
      <c r="AL30" s="1"/>
      <c r="AM30" s="1"/>
      <c r="AN30" s="1"/>
      <c r="AO30" s="1"/>
    </row>
    <row r="31" spans="1:41" ht="15" customHeight="1" x14ac:dyDescent="0.15">
      <c r="A31" s="3"/>
      <c r="B31" s="3"/>
      <c r="C31" s="3"/>
      <c r="D31" s="3"/>
      <c r="E31" s="3"/>
      <c r="F31" s="3"/>
      <c r="G31" s="3"/>
      <c r="H31" s="3"/>
      <c r="I31" s="3"/>
      <c r="J31" s="410"/>
      <c r="K31" s="410"/>
      <c r="L31" s="410"/>
      <c r="M31" s="410"/>
      <c r="N31" s="410"/>
      <c r="O31" s="410"/>
      <c r="P31" s="410"/>
      <c r="Q31" s="410"/>
      <c r="R31" s="410"/>
      <c r="S31" s="410"/>
      <c r="T31" s="410"/>
      <c r="U31" s="410"/>
      <c r="V31" s="410"/>
      <c r="W31" s="410"/>
      <c r="X31" s="410"/>
      <c r="Y31" s="410"/>
      <c r="Z31" s="410"/>
      <c r="AA31" s="410"/>
      <c r="AB31" s="410"/>
      <c r="AC31" s="410"/>
      <c r="AD31" s="410"/>
      <c r="AE31" s="3"/>
      <c r="AF31" s="3"/>
      <c r="AG31" s="3"/>
      <c r="AH31" s="1"/>
      <c r="AI31" s="1"/>
      <c r="AJ31" s="1"/>
      <c r="AK31" s="1"/>
      <c r="AL31" s="1"/>
      <c r="AM31" s="1"/>
      <c r="AN31" s="1"/>
      <c r="AO31" s="1"/>
    </row>
    <row r="32" spans="1:4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3"/>
      <c r="B36" s="3"/>
      <c r="C36" s="3" t="s">
        <v>50</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428" t="s">
        <v>52</v>
      </c>
      <c r="D39" s="428"/>
      <c r="E39" s="428"/>
      <c r="F39" s="428" t="s">
        <v>51</v>
      </c>
      <c r="G39" s="428"/>
      <c r="H39" s="428"/>
      <c r="I39" s="428"/>
      <c r="J39" s="428"/>
      <c r="K39" s="428"/>
      <c r="L39" s="428"/>
      <c r="M39" s="428"/>
      <c r="N39" s="428"/>
      <c r="O39" s="428"/>
      <c r="P39" s="428"/>
      <c r="Q39" s="428"/>
      <c r="R39" s="428" t="s">
        <v>28</v>
      </c>
      <c r="S39" s="428"/>
      <c r="T39" s="428"/>
      <c r="U39" s="428"/>
      <c r="V39" s="428"/>
      <c r="W39" s="428"/>
      <c r="X39" s="428"/>
      <c r="Y39" s="428"/>
      <c r="Z39" s="428"/>
      <c r="AA39" s="428"/>
      <c r="AB39" s="428"/>
      <c r="AC39" s="428"/>
      <c r="AD39" s="428"/>
      <c r="AE39" s="3"/>
      <c r="AF39" s="3"/>
      <c r="AG39" s="3"/>
      <c r="AH39" s="1"/>
      <c r="AI39" s="1"/>
      <c r="AJ39" s="1"/>
      <c r="AK39" s="1"/>
      <c r="AL39" s="1"/>
      <c r="AM39" s="1"/>
      <c r="AN39" s="1"/>
      <c r="AO39" s="1"/>
    </row>
    <row r="40" spans="1:41" ht="15" customHeight="1" thickBot="1" x14ac:dyDescent="0.2">
      <c r="A40" s="3"/>
      <c r="B40" s="3"/>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3"/>
      <c r="AF40" s="3"/>
      <c r="AG40" s="3"/>
      <c r="AH40" s="1"/>
      <c r="AI40" s="1"/>
      <c r="AJ40" s="1"/>
      <c r="AK40" s="1"/>
      <c r="AL40" s="1"/>
      <c r="AM40" s="1"/>
      <c r="AN40" s="1"/>
      <c r="AO40" s="1"/>
    </row>
    <row r="41" spans="1:41" ht="15" customHeight="1" thickTop="1" x14ac:dyDescent="0.15">
      <c r="A41" s="3"/>
      <c r="B41" s="3"/>
      <c r="C41" s="435" t="s">
        <v>53</v>
      </c>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3"/>
      <c r="AF41" s="3"/>
      <c r="AG41" s="3"/>
      <c r="AH41" s="1"/>
      <c r="AI41" s="1"/>
      <c r="AJ41" s="1"/>
      <c r="AK41" s="1"/>
      <c r="AL41" s="1"/>
      <c r="AM41" s="1"/>
      <c r="AN41" s="1"/>
      <c r="AO41" s="1"/>
    </row>
    <row r="42" spans="1:41" ht="15" customHeight="1" x14ac:dyDescent="0.15">
      <c r="A42" s="3"/>
      <c r="B42" s="3"/>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3"/>
      <c r="AF42" s="3"/>
      <c r="AG42" s="3"/>
      <c r="AH42" s="1"/>
      <c r="AI42" s="1"/>
      <c r="AJ42" s="1"/>
      <c r="AK42" s="1"/>
      <c r="AL42" s="1"/>
      <c r="AM42" s="1"/>
      <c r="AN42" s="1"/>
      <c r="AO42" s="1"/>
    </row>
    <row r="43" spans="1:41" ht="15" customHeight="1" x14ac:dyDescent="0.15">
      <c r="A43" s="3"/>
      <c r="B43" s="3"/>
      <c r="C43" s="428" t="s">
        <v>54</v>
      </c>
      <c r="D43" s="428"/>
      <c r="E43" s="428"/>
      <c r="F43" s="428"/>
      <c r="G43" s="428"/>
      <c r="H43" s="428"/>
      <c r="I43" s="428"/>
      <c r="J43" s="428"/>
      <c r="K43" s="428"/>
      <c r="L43" s="428"/>
      <c r="M43" s="428"/>
      <c r="N43" s="428"/>
      <c r="O43" s="428"/>
      <c r="P43" s="428"/>
      <c r="Q43" s="428"/>
      <c r="R43" s="435"/>
      <c r="S43" s="435"/>
      <c r="T43" s="435"/>
      <c r="U43" s="435"/>
      <c r="V43" s="435"/>
      <c r="W43" s="435"/>
      <c r="X43" s="435"/>
      <c r="Y43" s="435"/>
      <c r="Z43" s="435"/>
      <c r="AA43" s="435"/>
      <c r="AB43" s="435"/>
      <c r="AC43" s="435"/>
      <c r="AD43" s="435"/>
      <c r="AE43" s="3"/>
      <c r="AF43" s="3"/>
      <c r="AG43" s="3"/>
      <c r="AH43" s="1"/>
      <c r="AI43" s="1"/>
      <c r="AJ43" s="1"/>
      <c r="AK43" s="1"/>
      <c r="AL43" s="1"/>
      <c r="AM43" s="1"/>
      <c r="AN43" s="1"/>
      <c r="AO43" s="1"/>
    </row>
    <row r="44" spans="1:41" ht="15" customHeight="1" x14ac:dyDescent="0.15">
      <c r="A44" s="3"/>
      <c r="B44" s="3"/>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3"/>
      <c r="AF44" s="3"/>
      <c r="AG44" s="3"/>
      <c r="AH44" s="1"/>
      <c r="AI44" s="1"/>
      <c r="AJ44" s="1"/>
      <c r="AK44" s="1"/>
      <c r="AL44" s="1"/>
      <c r="AM44" s="1"/>
      <c r="AN44" s="1"/>
      <c r="AO44" s="1"/>
    </row>
    <row r="45" spans="1:41" ht="15" customHeight="1" x14ac:dyDescent="0.15">
      <c r="A45" s="3"/>
      <c r="B45" s="3"/>
      <c r="C45" s="428" t="s">
        <v>55</v>
      </c>
      <c r="D45" s="428"/>
      <c r="E45" s="428"/>
      <c r="F45" s="428"/>
      <c r="G45" s="428"/>
      <c r="H45" s="428"/>
      <c r="I45" s="428"/>
      <c r="J45" s="428"/>
      <c r="K45" s="428"/>
      <c r="L45" s="428"/>
      <c r="M45" s="428"/>
      <c r="N45" s="428"/>
      <c r="O45" s="428"/>
      <c r="P45" s="428"/>
      <c r="Q45" s="428"/>
      <c r="R45" s="435"/>
      <c r="S45" s="435"/>
      <c r="T45" s="435"/>
      <c r="U45" s="435"/>
      <c r="V45" s="435"/>
      <c r="W45" s="435"/>
      <c r="X45" s="435"/>
      <c r="Y45" s="435"/>
      <c r="Z45" s="435"/>
      <c r="AA45" s="435"/>
      <c r="AB45" s="435"/>
      <c r="AC45" s="435"/>
      <c r="AD45" s="435"/>
      <c r="AE45" s="3"/>
      <c r="AF45" s="3"/>
      <c r="AG45" s="3"/>
      <c r="AH45" s="1"/>
      <c r="AI45" s="1"/>
      <c r="AJ45" s="1"/>
      <c r="AK45" s="1"/>
      <c r="AL45" s="1"/>
      <c r="AM45" s="1"/>
      <c r="AN45" s="1"/>
      <c r="AO45" s="1"/>
    </row>
    <row r="46" spans="1:41" ht="15" customHeight="1" x14ac:dyDescent="0.15">
      <c r="A46" s="3"/>
      <c r="B46" s="3"/>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t="s">
        <v>200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2"/>
      <c r="B54" s="2"/>
      <c r="C54" s="2"/>
      <c r="D54" s="2"/>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
      <c r="AH54" s="1"/>
      <c r="AI54" s="1"/>
      <c r="AJ54" s="1"/>
      <c r="AK54" s="1"/>
      <c r="AL54" s="1"/>
      <c r="AM54" s="1"/>
      <c r="AN54" s="1"/>
      <c r="AO54" s="1"/>
    </row>
    <row r="55" spans="1:41" ht="15" customHeight="1" x14ac:dyDescent="0.15">
      <c r="A55" s="2"/>
      <c r="B55" s="2"/>
      <c r="C55" s="2"/>
      <c r="D55" s="2"/>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
      <c r="AH55" s="1"/>
      <c r="AI55" s="1"/>
      <c r="AJ55" s="1"/>
      <c r="AK55" s="1"/>
      <c r="AL55" s="1"/>
      <c r="AM55" s="1"/>
      <c r="AN55" s="1"/>
      <c r="AO55" s="1"/>
    </row>
    <row r="56" spans="1:41"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row r="93" spans="1:41" ht="15" customHeight="1" x14ac:dyDescent="0.15"/>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sheetData>
  <customSheetViews>
    <customSheetView guid="{13F42123-AF55-44CC-A9A8-BBBCF315987F}"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selection activeCell="A38" sqref="A38:D38"/>
      <pageMargins left="0.9055118110236221" right="0.51181102362204722" top="0.74803149606299213" bottom="0.74803149606299213" header="0.31496062992125984" footer="0.31496062992125984"/>
      <pageSetup paperSize="9" orientation="portrait" blackAndWhite="1" r:id="rId3"/>
    </customSheetView>
  </customSheetViews>
  <mergeCells count="23">
    <mergeCell ref="B15:K15"/>
    <mergeCell ref="Q21:S21"/>
    <mergeCell ref="A5:AG6"/>
    <mergeCell ref="W10:AG10"/>
    <mergeCell ref="U21:AF22"/>
    <mergeCell ref="C45:E46"/>
    <mergeCell ref="F45:Q46"/>
    <mergeCell ref="R45:AD46"/>
    <mergeCell ref="C43:E44"/>
    <mergeCell ref="C39:E40"/>
    <mergeCell ref="F39:Q40"/>
    <mergeCell ref="R39:AD40"/>
    <mergeCell ref="C41:E42"/>
    <mergeCell ref="F41:Q42"/>
    <mergeCell ref="R41:AD42"/>
    <mergeCell ref="F43:Q44"/>
    <mergeCell ref="R43:AD44"/>
    <mergeCell ref="D30:H30"/>
    <mergeCell ref="J30:AD31"/>
    <mergeCell ref="U23:AF23"/>
    <mergeCell ref="U24:AF24"/>
    <mergeCell ref="Q25:S25"/>
    <mergeCell ref="U25:AF25"/>
  </mergeCells>
  <phoneticPr fontId="1"/>
  <conditionalFormatting sqref="W10">
    <cfRule type="expression" dxfId="528" priority="1" stopIfTrue="1">
      <formula>AND(W10&gt;=43831,W10&lt;=46752,MONTH(W10)&gt;=10,DAY(W10)&gt;=10)</formula>
    </cfRule>
    <cfRule type="expression" dxfId="527" priority="2" stopIfTrue="1">
      <formula>AND(W10&gt;=43831,W10&lt;=46752,MONTH(W10)&gt;=10,DAY(W10)&lt;10)</formula>
    </cfRule>
    <cfRule type="expression" dxfId="526" priority="3" stopIfTrue="1">
      <formula>AND(W10&gt;=43831,W10&lt;=46752,MONTH(W10)&lt;10,DAY(W10)&gt;=10)</formula>
    </cfRule>
    <cfRule type="expression" dxfId="525" priority="4" stopIfTrue="1">
      <formula>AND(W10&gt;=43831,W10&lt;=46752,MONTH(W10)&lt;10,DAY(W10)&lt;10)</formula>
    </cfRule>
    <cfRule type="expression" dxfId="524" priority="5" stopIfTrue="1">
      <formula>AND(W10&gt;=43586,W10&lt;=43830,MONTH(W10)&gt;=10,DAY(W10)&gt;=10)</formula>
    </cfRule>
    <cfRule type="expression" dxfId="523" priority="6" stopIfTrue="1">
      <formula>AND(W10&gt;=43586,W10&lt;=43830,MONTH(W10)&gt;=10,DAY(W10)&lt;10)</formula>
    </cfRule>
    <cfRule type="expression" dxfId="522" priority="7" stopIfTrue="1">
      <formula>AND(W10&gt;=43586,W10&lt;=43830,MONTH(W10)&lt;10,DAY(W10)&gt;=10)</formula>
    </cfRule>
    <cfRule type="expression" dxfId="521" priority="8" stopIfTrue="1">
      <formula>AND(W10&gt;=43586,W10&lt;=43830,MONTH(W10)&lt;10,DAY(W10)&lt;10)</formula>
    </cfRule>
    <cfRule type="expression" dxfId="520" priority="9" stopIfTrue="1">
      <formula>AND(MONTH(W10)&gt;=10,DAY(W10)&gt;=10)</formula>
    </cfRule>
    <cfRule type="expression" dxfId="519" priority="10" stopIfTrue="1">
      <formula>AND(MONTH(W10)&lt;10,DAY(W10)&gt;=10)</formula>
    </cfRule>
    <cfRule type="expression" dxfId="518" priority="11" stopIfTrue="1">
      <formula>AND(MONTH(W10)&lt;10,DAY(W10)&lt;10)</formula>
    </cfRule>
    <cfRule type="expression" dxfId="517" priority="12" stopIfTrue="1">
      <formula>AND(MONTH(W10)&gt;=10,DAY(W10)&lt;10)</formula>
    </cfRule>
  </conditionalFormatting>
  <dataValidations count="2">
    <dataValidation imeMode="hiragana" allowBlank="1" showInputMessage="1" showErrorMessage="1" sqref="F41:AD46" xr:uid="{00000000-0002-0000-0600-000000000000}"/>
    <dataValidation imeMode="off" allowBlank="1" showInputMessage="1" showErrorMessage="1" sqref="W10:AG10" xr:uid="{00000000-0002-0000-0600-000001000000}"/>
  </dataValidations>
  <pageMargins left="0.9055118110236221" right="0.51181102362204722" top="0.74803149606299213" bottom="0.74803149606299213" header="0.31496062992125984" footer="0.31496062992125984"/>
  <pageSetup paperSize="9" orientation="portrait" blackAndWhite="1"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P211"/>
  <sheetViews>
    <sheetView view="pageBreakPreview" zoomScaleNormal="100" zoomScaleSheetLayoutView="100" workbookViewId="0">
      <selection activeCell="B1" sqref="B1"/>
    </sheetView>
  </sheetViews>
  <sheetFormatPr defaultRowHeight="13.5" x14ac:dyDescent="0.15"/>
  <cols>
    <col min="1" max="96" width="2.625" customWidth="1"/>
  </cols>
  <sheetData>
    <row r="1" spans="1:42" ht="15" customHeight="1" x14ac:dyDescent="0.15">
      <c r="A1" s="248" t="str">
        <f>IF(K12=0,"様式４－２","")</f>
        <v>様式４－２</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
      <c r="AJ1" s="1"/>
      <c r="AK1" s="1"/>
      <c r="AL1" s="1"/>
      <c r="AM1" s="1"/>
      <c r="AN1" s="1"/>
      <c r="AO1" s="1"/>
      <c r="AP1" s="1"/>
    </row>
    <row r="2" spans="1:42"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
      <c r="AJ2" s="1"/>
      <c r="AK2" s="1"/>
      <c r="AL2" s="1"/>
      <c r="AM2" s="1"/>
      <c r="AN2" s="1"/>
      <c r="AO2" s="1"/>
      <c r="AP2" s="1"/>
    </row>
    <row r="3" spans="1:42"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
      <c r="AJ3" s="1"/>
      <c r="AK3" s="1"/>
      <c r="AL3" s="1"/>
      <c r="AM3" s="1"/>
      <c r="AN3" s="1"/>
      <c r="AO3" s="1"/>
      <c r="AP3" s="1"/>
    </row>
    <row r="4" spans="1:42"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1"/>
      <c r="AN4" s="1"/>
      <c r="AO4" s="1"/>
      <c r="AP4" s="1"/>
    </row>
    <row r="5" spans="1:42" ht="15" customHeight="1" x14ac:dyDescent="0.15">
      <c r="A5" s="397" t="s">
        <v>56</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7"/>
      <c r="AI5" s="1"/>
      <c r="AJ5" s="1"/>
      <c r="AK5" s="1"/>
      <c r="AL5" s="1"/>
      <c r="AM5" s="1"/>
      <c r="AN5" s="1"/>
      <c r="AO5" s="1"/>
      <c r="AP5" s="1"/>
    </row>
    <row r="6" spans="1:42"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7"/>
      <c r="AI6" s="1"/>
      <c r="AJ6" s="1"/>
      <c r="AK6" s="1"/>
      <c r="AL6" s="1"/>
      <c r="AM6" s="1"/>
      <c r="AN6" s="1"/>
      <c r="AO6" s="1"/>
      <c r="AP6" s="1"/>
    </row>
    <row r="7" spans="1:42"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4"/>
      <c r="AI7" s="1"/>
      <c r="AJ7" s="1"/>
      <c r="AK7" s="1"/>
      <c r="AL7" s="1"/>
      <c r="AM7" s="1"/>
      <c r="AN7" s="1"/>
      <c r="AO7" s="1"/>
      <c r="AP7" s="1"/>
    </row>
    <row r="8" spans="1:42"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4"/>
      <c r="AI8" s="1"/>
      <c r="AJ8" s="1"/>
      <c r="AK8" s="1"/>
      <c r="AL8" s="1"/>
      <c r="AM8" s="1"/>
      <c r="AN8" s="1"/>
      <c r="AO8" s="1"/>
      <c r="AP8" s="1"/>
    </row>
    <row r="9" spans="1:42"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1"/>
      <c r="AJ9" s="1"/>
      <c r="AK9" s="1"/>
      <c r="AL9" s="1"/>
      <c r="AM9" s="1"/>
      <c r="AN9" s="1"/>
      <c r="AO9" s="1"/>
      <c r="AP9" s="1"/>
    </row>
    <row r="10" spans="1:42" ht="1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
      <c r="AJ10" s="1"/>
      <c r="AK10" s="1"/>
      <c r="AL10" s="1"/>
      <c r="AM10" s="1"/>
      <c r="AN10" s="1"/>
      <c r="AO10" s="1"/>
      <c r="AP10" s="1"/>
    </row>
    <row r="11" spans="1:42"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
      <c r="AJ11" s="1"/>
      <c r="AK11" s="1"/>
      <c r="AL11" s="1"/>
      <c r="AM11" s="1"/>
      <c r="AN11" s="1"/>
      <c r="AO11" s="1"/>
      <c r="AP11" s="1"/>
    </row>
    <row r="12" spans="1:42" ht="15" customHeight="1" x14ac:dyDescent="0.15">
      <c r="A12" s="6" t="s">
        <v>32</v>
      </c>
      <c r="B12" s="396" t="s">
        <v>42</v>
      </c>
      <c r="C12" s="396"/>
      <c r="D12" s="396"/>
      <c r="E12" s="396"/>
      <c r="F12" s="3"/>
      <c r="G12" s="3"/>
      <c r="H12" s="3"/>
      <c r="I12" s="3"/>
      <c r="J12" s="3"/>
      <c r="K12" s="409"/>
      <c r="L12" s="409"/>
      <c r="M12" s="409"/>
      <c r="N12" s="409"/>
      <c r="O12" s="409"/>
      <c r="P12" s="409"/>
      <c r="Q12" s="409"/>
      <c r="R12" s="409"/>
      <c r="S12" s="3"/>
      <c r="T12" s="3"/>
      <c r="U12" s="3"/>
      <c r="V12" s="3"/>
      <c r="W12" s="3"/>
      <c r="X12" s="3"/>
      <c r="Y12" s="3"/>
      <c r="Z12" s="3"/>
      <c r="AA12" s="3"/>
      <c r="AB12" s="3"/>
      <c r="AC12" s="3"/>
      <c r="AD12" s="3"/>
      <c r="AE12" s="3"/>
      <c r="AF12" s="3"/>
      <c r="AG12" s="3"/>
      <c r="AH12" s="3"/>
      <c r="AI12" s="1"/>
      <c r="AJ12" s="1"/>
      <c r="AK12" s="1"/>
      <c r="AL12" s="1"/>
      <c r="AM12" s="1"/>
      <c r="AN12" s="1"/>
      <c r="AO12" s="1"/>
      <c r="AP12" s="1"/>
    </row>
    <row r="13" spans="1:42" ht="15" customHeight="1" x14ac:dyDescent="0.15">
      <c r="A13" s="3"/>
      <c r="B13" s="3"/>
      <c r="C13" s="3"/>
      <c r="D13" s="3"/>
      <c r="E13" s="3"/>
      <c r="F13" s="3"/>
      <c r="G13" s="3"/>
      <c r="H13" s="3"/>
      <c r="I13" s="3"/>
      <c r="J13" s="3"/>
      <c r="K13" s="3" t="s">
        <v>38</v>
      </c>
      <c r="L13" s="3"/>
      <c r="M13" s="3"/>
      <c r="N13" s="3"/>
      <c r="O13" s="398"/>
      <c r="P13" s="398"/>
      <c r="Q13" s="398"/>
      <c r="R13" s="398"/>
      <c r="S13" s="398"/>
      <c r="T13" s="398"/>
      <c r="U13" s="398"/>
      <c r="V13" s="398"/>
      <c r="W13" s="398"/>
      <c r="X13" s="398"/>
      <c r="Y13" s="398"/>
      <c r="Z13" s="3" t="s">
        <v>45</v>
      </c>
      <c r="AA13" s="419" t="str">
        <f ca="1">IF(O13="","",DATEDIF($O$13,IF('様式4-1'!$W$10="令和　年　月　日",TODAY(),'様式4-1'!$W$10),"Y"))</f>
        <v/>
      </c>
      <c r="AB13" s="419"/>
      <c r="AC13" s="3" t="s">
        <v>46</v>
      </c>
      <c r="AD13" s="3"/>
      <c r="AE13" s="3"/>
      <c r="AF13" s="3"/>
      <c r="AG13" s="3"/>
      <c r="AH13" s="3"/>
      <c r="AI13" s="1"/>
      <c r="AJ13" s="1"/>
      <c r="AK13" s="1"/>
      <c r="AL13" s="1"/>
      <c r="AM13" s="1"/>
      <c r="AN13" s="1"/>
      <c r="AO13" s="1"/>
      <c r="AP13" s="1"/>
    </row>
    <row r="14" spans="1:42" ht="15" customHeight="1" x14ac:dyDescent="0.15">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row>
    <row r="15" spans="1:42" ht="15" customHeight="1" x14ac:dyDescent="0.15">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c r="AJ15" s="1"/>
      <c r="AK15" s="1"/>
      <c r="AL15" s="1"/>
      <c r="AM15" s="1"/>
      <c r="AN15" s="1"/>
      <c r="AO15" s="1"/>
      <c r="AP15" s="1"/>
    </row>
    <row r="16" spans="1:42" ht="15" customHeight="1" x14ac:dyDescent="0.15">
      <c r="A16" s="6" t="s">
        <v>33</v>
      </c>
      <c r="B16" s="396" t="s">
        <v>41</v>
      </c>
      <c r="C16" s="396"/>
      <c r="D16" s="396"/>
      <c r="E16" s="396"/>
      <c r="F16" s="3"/>
      <c r="G16" s="3"/>
      <c r="H16" s="3"/>
      <c r="I16" s="3"/>
      <c r="J16" s="3"/>
      <c r="K16" s="409"/>
      <c r="L16" s="409"/>
      <c r="M16" s="409"/>
      <c r="N16" s="409"/>
      <c r="O16" s="409"/>
      <c r="P16" s="409"/>
      <c r="Q16" s="409"/>
      <c r="R16" s="409"/>
      <c r="S16" s="409"/>
      <c r="T16" s="409"/>
      <c r="U16" s="409"/>
      <c r="V16" s="409"/>
      <c r="W16" s="409"/>
      <c r="X16" s="409"/>
      <c r="Y16" s="409"/>
      <c r="Z16" s="409"/>
      <c r="AA16" s="409"/>
      <c r="AB16" s="409"/>
      <c r="AC16" s="409"/>
      <c r="AD16" s="409"/>
      <c r="AE16" s="3"/>
      <c r="AF16" s="3"/>
      <c r="AG16" s="3"/>
      <c r="AH16" s="3"/>
      <c r="AI16" s="1"/>
      <c r="AJ16" s="1"/>
      <c r="AK16" s="1"/>
      <c r="AL16" s="1"/>
      <c r="AM16" s="1"/>
      <c r="AN16" s="1"/>
      <c r="AO16" s="1"/>
      <c r="AP16" s="1"/>
    </row>
    <row r="17" spans="1:42" ht="15" customHeight="1" x14ac:dyDescent="0.15">
      <c r="A17" s="6"/>
      <c r="B17" s="120"/>
      <c r="C17" s="120"/>
      <c r="D17" s="120"/>
      <c r="E17" s="120"/>
      <c r="F17" s="3"/>
      <c r="G17" s="3"/>
      <c r="H17" s="3"/>
      <c r="I17" s="3"/>
      <c r="J17" s="3"/>
      <c r="K17" s="409"/>
      <c r="L17" s="409"/>
      <c r="M17" s="409"/>
      <c r="N17" s="409"/>
      <c r="O17" s="409"/>
      <c r="P17" s="409"/>
      <c r="Q17" s="409"/>
      <c r="R17" s="409"/>
      <c r="S17" s="409"/>
      <c r="T17" s="409"/>
      <c r="U17" s="409"/>
      <c r="V17" s="409"/>
      <c r="W17" s="409"/>
      <c r="X17" s="409"/>
      <c r="Y17" s="409"/>
      <c r="Z17" s="409"/>
      <c r="AA17" s="409"/>
      <c r="AB17" s="409"/>
      <c r="AC17" s="409"/>
      <c r="AD17" s="409"/>
      <c r="AE17" s="3"/>
      <c r="AF17" s="3"/>
      <c r="AG17" s="3"/>
      <c r="AH17" s="3"/>
      <c r="AI17" s="1"/>
      <c r="AJ17" s="1"/>
      <c r="AK17" s="1"/>
      <c r="AL17" s="1"/>
      <c r="AM17" s="1"/>
      <c r="AN17" s="1"/>
      <c r="AO17" s="1"/>
      <c r="AP17" s="1"/>
    </row>
    <row r="18" spans="1:42" ht="15" customHeight="1" x14ac:dyDescent="0.15">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
      <c r="AJ18" s="1"/>
      <c r="AK18" s="1"/>
      <c r="AL18" s="1"/>
      <c r="AM18" s="1"/>
      <c r="AN18" s="1"/>
      <c r="AO18" s="1"/>
      <c r="AP18" s="1"/>
    </row>
    <row r="19" spans="1:42" ht="15" customHeight="1" x14ac:dyDescent="0.15">
      <c r="A19" s="6" t="s">
        <v>34</v>
      </c>
      <c r="B19" s="396" t="s">
        <v>39</v>
      </c>
      <c r="C19" s="396"/>
      <c r="D19" s="396"/>
      <c r="E19" s="396"/>
      <c r="F19" s="3"/>
      <c r="G19" s="3"/>
      <c r="H19" s="3"/>
      <c r="I19" s="3"/>
      <c r="J19" s="3"/>
      <c r="K19" s="409"/>
      <c r="L19" s="409"/>
      <c r="M19" s="409"/>
      <c r="N19" s="409"/>
      <c r="O19" s="409"/>
      <c r="P19" s="409"/>
      <c r="Q19" s="409"/>
      <c r="R19" s="409"/>
      <c r="S19" s="409"/>
      <c r="T19" s="409"/>
      <c r="U19" s="409"/>
      <c r="V19" s="409"/>
      <c r="W19" s="409"/>
      <c r="X19" s="409"/>
      <c r="Y19" s="409"/>
      <c r="Z19" s="409"/>
      <c r="AA19" s="409"/>
      <c r="AB19" s="409"/>
      <c r="AC19" s="409"/>
      <c r="AD19" s="409"/>
      <c r="AE19" s="3"/>
      <c r="AF19" s="3"/>
      <c r="AG19" s="3"/>
      <c r="AH19" s="3"/>
      <c r="AI19" s="1"/>
      <c r="AJ19" s="1"/>
      <c r="AK19" s="1"/>
      <c r="AL19" s="1"/>
      <c r="AM19" s="1"/>
      <c r="AN19" s="1"/>
      <c r="AO19" s="1"/>
      <c r="AP19" s="1"/>
    </row>
    <row r="20" spans="1:42" ht="15" customHeight="1" x14ac:dyDescent="0.15">
      <c r="A20" s="3"/>
      <c r="B20" s="3"/>
      <c r="C20" s="3"/>
      <c r="D20" s="3"/>
      <c r="E20" s="3"/>
      <c r="F20" s="3"/>
      <c r="G20" s="3"/>
      <c r="H20" s="3"/>
      <c r="I20" s="3"/>
      <c r="J20" s="3"/>
      <c r="K20" s="409"/>
      <c r="L20" s="409"/>
      <c r="M20" s="409"/>
      <c r="N20" s="409"/>
      <c r="O20" s="409"/>
      <c r="P20" s="409"/>
      <c r="Q20" s="409"/>
      <c r="R20" s="409"/>
      <c r="S20" s="409"/>
      <c r="T20" s="409"/>
      <c r="U20" s="409"/>
      <c r="V20" s="409"/>
      <c r="W20" s="409"/>
      <c r="X20" s="409"/>
      <c r="Y20" s="409"/>
      <c r="Z20" s="409"/>
      <c r="AA20" s="409"/>
      <c r="AB20" s="409"/>
      <c r="AC20" s="409"/>
      <c r="AD20" s="409"/>
      <c r="AE20" s="3"/>
      <c r="AF20" s="3"/>
      <c r="AG20" s="3"/>
      <c r="AH20" s="3"/>
      <c r="AI20" s="1"/>
      <c r="AJ20" s="1"/>
      <c r="AK20" s="1"/>
      <c r="AL20" s="1"/>
      <c r="AM20" s="1"/>
      <c r="AN20" s="1"/>
      <c r="AO20" s="1"/>
      <c r="AP20" s="1"/>
    </row>
    <row r="21" spans="1:42" ht="15" customHeight="1" x14ac:dyDescent="0.1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1"/>
      <c r="AJ21" s="1"/>
      <c r="AK21" s="1"/>
      <c r="AL21" s="1"/>
      <c r="AM21" s="1"/>
      <c r="AN21" s="1"/>
      <c r="AO21" s="1"/>
      <c r="AP21" s="1"/>
    </row>
    <row r="22" spans="1:42" ht="15" customHeight="1" x14ac:dyDescent="0.15">
      <c r="A22" s="6" t="s">
        <v>35</v>
      </c>
      <c r="B22" s="396" t="s">
        <v>40</v>
      </c>
      <c r="C22" s="396"/>
      <c r="D22" s="396"/>
      <c r="E22" s="396"/>
      <c r="F22" s="137" t="s">
        <v>47</v>
      </c>
      <c r="G22" s="3"/>
      <c r="H22" s="3"/>
      <c r="I22" s="3"/>
      <c r="J22" s="3"/>
      <c r="K22" s="409"/>
      <c r="L22" s="409"/>
      <c r="M22" s="409"/>
      <c r="N22" s="409"/>
      <c r="O22" s="409"/>
      <c r="P22" s="409"/>
      <c r="Q22" s="409"/>
      <c r="R22" s="409"/>
      <c r="S22" s="409"/>
      <c r="T22" s="409"/>
      <c r="U22" s="409"/>
      <c r="V22" s="409"/>
      <c r="W22" s="409"/>
      <c r="X22" s="409"/>
      <c r="Y22" s="409"/>
      <c r="Z22" s="409"/>
      <c r="AA22" s="409"/>
      <c r="AB22" s="409"/>
      <c r="AC22" s="409"/>
      <c r="AD22" s="409"/>
      <c r="AE22" s="3"/>
      <c r="AF22" s="3"/>
      <c r="AG22" s="3"/>
      <c r="AH22" s="3"/>
      <c r="AI22" s="1"/>
      <c r="AJ22" s="1"/>
      <c r="AK22" s="1"/>
      <c r="AL22" s="1"/>
      <c r="AM22" s="1"/>
      <c r="AN22" s="1"/>
      <c r="AO22" s="1"/>
      <c r="AP22" s="1"/>
    </row>
    <row r="23" spans="1:42" ht="15" customHeight="1" x14ac:dyDescent="0.15">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1"/>
      <c r="AJ23" s="1"/>
      <c r="AK23" s="1"/>
      <c r="AL23" s="1"/>
      <c r="AM23" s="1"/>
      <c r="AN23" s="1"/>
      <c r="AO23" s="1"/>
      <c r="AP23" s="1"/>
    </row>
    <row r="24" spans="1:42" ht="15" customHeight="1" x14ac:dyDescent="0.15">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1"/>
      <c r="AK24" s="1"/>
      <c r="AL24" s="1"/>
      <c r="AM24" s="1"/>
      <c r="AN24" s="1"/>
      <c r="AO24" s="1"/>
      <c r="AP24" s="1"/>
    </row>
    <row r="25" spans="1:42" ht="15" customHeight="1" x14ac:dyDescent="0.15">
      <c r="A25" s="6" t="s">
        <v>36</v>
      </c>
      <c r="B25" s="396" t="s">
        <v>43</v>
      </c>
      <c r="C25" s="396"/>
      <c r="D25" s="396"/>
      <c r="E25" s="396"/>
      <c r="F25" s="3"/>
      <c r="G25" s="3"/>
      <c r="H25" s="3"/>
      <c r="I25" s="3"/>
      <c r="J25" s="3"/>
      <c r="K25" s="419"/>
      <c r="L25" s="419"/>
      <c r="M25" s="3" t="s">
        <v>19</v>
      </c>
      <c r="N25" s="3"/>
      <c r="O25" s="3"/>
      <c r="P25" s="3"/>
      <c r="Q25" s="3"/>
      <c r="R25" s="3"/>
      <c r="S25" s="3"/>
      <c r="T25" s="3"/>
      <c r="U25" s="3"/>
      <c r="V25" s="3"/>
      <c r="W25" s="3"/>
      <c r="X25" s="3"/>
      <c r="Y25" s="3"/>
      <c r="Z25" s="3"/>
      <c r="AA25" s="3"/>
      <c r="AB25" s="3"/>
      <c r="AC25" s="3"/>
      <c r="AD25" s="3"/>
      <c r="AE25" s="3"/>
      <c r="AF25" s="3"/>
      <c r="AG25" s="3"/>
      <c r="AH25" s="3"/>
      <c r="AI25" s="1"/>
      <c r="AJ25" s="1"/>
      <c r="AK25" s="1"/>
      <c r="AL25" s="1"/>
      <c r="AM25" s="1"/>
      <c r="AN25" s="1"/>
      <c r="AO25" s="1"/>
      <c r="AP25" s="1"/>
    </row>
    <row r="26" spans="1:42" ht="15" customHeight="1" x14ac:dyDescent="0.1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1"/>
      <c r="AJ26" s="1"/>
      <c r="AK26" s="1"/>
      <c r="AL26" s="1"/>
      <c r="AM26" s="1"/>
      <c r="AN26" s="1"/>
      <c r="AO26" s="1"/>
      <c r="AP26" s="1"/>
    </row>
    <row r="27" spans="1:42" ht="15" customHeight="1" x14ac:dyDescent="0.15">
      <c r="A27" s="6"/>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1"/>
      <c r="AJ27" s="1"/>
      <c r="AK27" s="1"/>
      <c r="AL27" s="1"/>
      <c r="AM27" s="1"/>
      <c r="AN27" s="1"/>
      <c r="AO27" s="1"/>
      <c r="AP27" s="1"/>
    </row>
    <row r="28" spans="1:42" ht="15" customHeight="1" x14ac:dyDescent="0.15">
      <c r="A28" s="6" t="s">
        <v>37</v>
      </c>
      <c r="B28" s="396" t="s">
        <v>44</v>
      </c>
      <c r="C28" s="396"/>
      <c r="D28" s="396"/>
      <c r="E28" s="396"/>
      <c r="F28" s="3"/>
      <c r="G28" s="3"/>
      <c r="H28" s="3"/>
      <c r="I28" s="3"/>
      <c r="J28" s="3"/>
      <c r="K28" s="409"/>
      <c r="L28" s="409"/>
      <c r="M28" s="409"/>
      <c r="N28" s="409"/>
      <c r="O28" s="409"/>
      <c r="P28" s="409"/>
      <c r="Q28" s="409"/>
      <c r="R28" s="409"/>
      <c r="S28" s="409"/>
      <c r="T28" s="409"/>
      <c r="U28" s="409"/>
      <c r="V28" s="409"/>
      <c r="W28" s="409"/>
      <c r="X28" s="409"/>
      <c r="Y28" s="409"/>
      <c r="Z28" s="409"/>
      <c r="AA28" s="409"/>
      <c r="AB28" s="409"/>
      <c r="AC28" s="409"/>
      <c r="AD28" s="409"/>
      <c r="AE28" s="3"/>
      <c r="AF28" s="3"/>
      <c r="AG28" s="3"/>
      <c r="AH28" s="3"/>
      <c r="AI28" s="1"/>
      <c r="AJ28" s="1"/>
      <c r="AK28" s="1"/>
      <c r="AL28" s="1"/>
      <c r="AM28" s="1"/>
      <c r="AN28" s="1"/>
      <c r="AO28" s="1"/>
      <c r="AP28" s="1"/>
    </row>
    <row r="29" spans="1:42" ht="15" customHeight="1" x14ac:dyDescent="0.15">
      <c r="A29" s="6"/>
      <c r="B29" s="3"/>
      <c r="C29" s="3"/>
      <c r="D29" s="3"/>
      <c r="E29" s="3"/>
      <c r="F29" s="3"/>
      <c r="G29" s="3"/>
      <c r="H29" s="3"/>
      <c r="I29" s="3"/>
      <c r="J29" s="3"/>
      <c r="K29" s="409"/>
      <c r="L29" s="409"/>
      <c r="M29" s="409"/>
      <c r="N29" s="409"/>
      <c r="O29" s="409"/>
      <c r="P29" s="409"/>
      <c r="Q29" s="409"/>
      <c r="R29" s="409"/>
      <c r="S29" s="409"/>
      <c r="T29" s="409"/>
      <c r="U29" s="409"/>
      <c r="V29" s="409"/>
      <c r="W29" s="409"/>
      <c r="X29" s="409"/>
      <c r="Y29" s="409"/>
      <c r="Z29" s="409"/>
      <c r="AA29" s="409"/>
      <c r="AB29" s="409"/>
      <c r="AC29" s="409"/>
      <c r="AD29" s="409"/>
      <c r="AE29" s="3"/>
      <c r="AF29" s="3"/>
      <c r="AG29" s="3"/>
      <c r="AH29" s="3"/>
      <c r="AI29" s="1"/>
      <c r="AJ29" s="1"/>
      <c r="AK29" s="1"/>
      <c r="AL29" s="1"/>
      <c r="AM29" s="1"/>
      <c r="AN29" s="1"/>
      <c r="AO29" s="1"/>
      <c r="AP29" s="1"/>
    </row>
    <row r="30" spans="1:42" ht="15" customHeight="1" x14ac:dyDescent="0.15">
      <c r="A30" s="6"/>
      <c r="B30" s="3"/>
      <c r="C30" s="3"/>
      <c r="D30" s="3"/>
      <c r="E30" s="3"/>
      <c r="F30" s="3"/>
      <c r="G30" s="3"/>
      <c r="H30" s="3"/>
      <c r="I30" s="3"/>
      <c r="J30" s="3"/>
      <c r="K30" s="409"/>
      <c r="L30" s="409"/>
      <c r="M30" s="409"/>
      <c r="N30" s="409"/>
      <c r="O30" s="409"/>
      <c r="P30" s="409"/>
      <c r="Q30" s="409"/>
      <c r="R30" s="409"/>
      <c r="S30" s="409"/>
      <c r="T30" s="409"/>
      <c r="U30" s="409"/>
      <c r="V30" s="409"/>
      <c r="W30" s="409"/>
      <c r="X30" s="409"/>
      <c r="Y30" s="409"/>
      <c r="Z30" s="409"/>
      <c r="AA30" s="409"/>
      <c r="AB30" s="409"/>
      <c r="AC30" s="409"/>
      <c r="AD30" s="409"/>
      <c r="AE30" s="3"/>
      <c r="AF30" s="3"/>
      <c r="AG30" s="3"/>
      <c r="AH30" s="3"/>
      <c r="AI30" s="1"/>
      <c r="AJ30" s="1"/>
      <c r="AK30" s="1"/>
      <c r="AL30" s="1"/>
      <c r="AM30" s="1"/>
      <c r="AN30" s="1"/>
      <c r="AO30" s="1"/>
      <c r="AP30" s="1"/>
    </row>
    <row r="31" spans="1:42" ht="15" customHeight="1" x14ac:dyDescent="0.15">
      <c r="A31" s="6"/>
      <c r="B31" s="3"/>
      <c r="C31" s="3"/>
      <c r="D31" s="3"/>
      <c r="E31" s="3"/>
      <c r="F31" s="3"/>
      <c r="G31" s="3"/>
      <c r="H31" s="3"/>
      <c r="I31" s="3"/>
      <c r="J31" s="3"/>
      <c r="K31" s="409"/>
      <c r="L31" s="409"/>
      <c r="M31" s="409"/>
      <c r="N31" s="409"/>
      <c r="O31" s="409"/>
      <c r="P31" s="409"/>
      <c r="Q31" s="409"/>
      <c r="R31" s="409"/>
      <c r="S31" s="409"/>
      <c r="T31" s="409"/>
      <c r="U31" s="409"/>
      <c r="V31" s="409"/>
      <c r="W31" s="409"/>
      <c r="X31" s="409"/>
      <c r="Y31" s="409"/>
      <c r="Z31" s="409"/>
      <c r="AA31" s="409"/>
      <c r="AB31" s="409"/>
      <c r="AC31" s="409"/>
      <c r="AD31" s="409"/>
      <c r="AE31" s="3"/>
      <c r="AF31" s="3"/>
      <c r="AG31" s="3"/>
      <c r="AH31" s="3"/>
      <c r="AI31" s="1"/>
      <c r="AJ31" s="1"/>
      <c r="AK31" s="1"/>
      <c r="AL31" s="1"/>
      <c r="AM31" s="1"/>
      <c r="AN31" s="1"/>
      <c r="AO31" s="1"/>
      <c r="AP31" s="1"/>
    </row>
    <row r="32" spans="1:42" ht="15" customHeight="1" x14ac:dyDescent="0.15">
      <c r="A32" s="6"/>
      <c r="B32" s="3"/>
      <c r="C32" s="3"/>
      <c r="D32" s="3"/>
      <c r="E32" s="3"/>
      <c r="F32" s="3"/>
      <c r="G32" s="3"/>
      <c r="H32" s="3"/>
      <c r="I32" s="3"/>
      <c r="J32" s="3"/>
      <c r="K32" s="409"/>
      <c r="L32" s="409"/>
      <c r="M32" s="409"/>
      <c r="N32" s="409"/>
      <c r="O32" s="409"/>
      <c r="P32" s="409"/>
      <c r="Q32" s="409"/>
      <c r="R32" s="409"/>
      <c r="S32" s="409"/>
      <c r="T32" s="409"/>
      <c r="U32" s="409"/>
      <c r="V32" s="409"/>
      <c r="W32" s="409"/>
      <c r="X32" s="409"/>
      <c r="Y32" s="409"/>
      <c r="Z32" s="409"/>
      <c r="AA32" s="409"/>
      <c r="AB32" s="409"/>
      <c r="AC32" s="409"/>
      <c r="AD32" s="409"/>
      <c r="AE32" s="3"/>
      <c r="AF32" s="3"/>
      <c r="AG32" s="3"/>
      <c r="AH32" s="3"/>
      <c r="AI32" s="1"/>
      <c r="AJ32" s="1"/>
      <c r="AK32" s="1"/>
      <c r="AL32" s="1"/>
      <c r="AM32" s="1"/>
      <c r="AN32" s="1"/>
      <c r="AO32" s="1"/>
      <c r="AP32" s="1"/>
    </row>
    <row r="33" spans="1:42" ht="15" customHeight="1" x14ac:dyDescent="0.15">
      <c r="A33" s="6"/>
      <c r="B33" s="3"/>
      <c r="C33" s="3"/>
      <c r="D33" s="3"/>
      <c r="E33" s="3"/>
      <c r="F33" s="3"/>
      <c r="G33" s="3"/>
      <c r="H33" s="3"/>
      <c r="I33" s="3"/>
      <c r="J33" s="3"/>
      <c r="K33" s="409"/>
      <c r="L33" s="409"/>
      <c r="M33" s="409"/>
      <c r="N33" s="409"/>
      <c r="O33" s="409"/>
      <c r="P33" s="409"/>
      <c r="Q33" s="409"/>
      <c r="R33" s="409"/>
      <c r="S33" s="409"/>
      <c r="T33" s="409"/>
      <c r="U33" s="409"/>
      <c r="V33" s="409"/>
      <c r="W33" s="409"/>
      <c r="X33" s="409"/>
      <c r="Y33" s="409"/>
      <c r="Z33" s="409"/>
      <c r="AA33" s="409"/>
      <c r="AB33" s="409"/>
      <c r="AC33" s="409"/>
      <c r="AD33" s="409"/>
      <c r="AE33" s="3"/>
      <c r="AF33" s="3"/>
      <c r="AG33" s="3"/>
      <c r="AH33" s="3"/>
      <c r="AI33" s="1"/>
      <c r="AJ33" s="1"/>
      <c r="AK33" s="1"/>
      <c r="AL33" s="1"/>
      <c r="AM33" s="1"/>
      <c r="AN33" s="1"/>
      <c r="AO33" s="1"/>
      <c r="AP33" s="1"/>
    </row>
    <row r="34" spans="1:42" ht="15" customHeight="1" x14ac:dyDescent="0.15">
      <c r="A34" s="6"/>
      <c r="B34" s="3"/>
      <c r="C34" s="3"/>
      <c r="D34" s="3"/>
      <c r="E34" s="3"/>
      <c r="F34" s="3"/>
      <c r="G34" s="3"/>
      <c r="H34" s="3"/>
      <c r="I34" s="3"/>
      <c r="J34" s="3"/>
      <c r="K34" s="409"/>
      <c r="L34" s="409"/>
      <c r="M34" s="409"/>
      <c r="N34" s="409"/>
      <c r="O34" s="409"/>
      <c r="P34" s="409"/>
      <c r="Q34" s="409"/>
      <c r="R34" s="409"/>
      <c r="S34" s="409"/>
      <c r="T34" s="409"/>
      <c r="U34" s="409"/>
      <c r="V34" s="409"/>
      <c r="W34" s="409"/>
      <c r="X34" s="409"/>
      <c r="Y34" s="409"/>
      <c r="Z34" s="409"/>
      <c r="AA34" s="409"/>
      <c r="AB34" s="409"/>
      <c r="AC34" s="409"/>
      <c r="AD34" s="409"/>
      <c r="AE34" s="3"/>
      <c r="AF34" s="3"/>
      <c r="AG34" s="3"/>
      <c r="AH34" s="3"/>
      <c r="AI34" s="1"/>
      <c r="AJ34" s="1"/>
      <c r="AK34" s="1"/>
      <c r="AL34" s="1"/>
      <c r="AM34" s="1"/>
      <c r="AN34" s="1"/>
      <c r="AO34" s="1"/>
      <c r="AP34" s="1"/>
    </row>
    <row r="35" spans="1:42" ht="15" customHeight="1" x14ac:dyDescent="0.15">
      <c r="A35" s="6"/>
      <c r="B35" s="3"/>
      <c r="C35" s="3"/>
      <c r="D35" s="3"/>
      <c r="E35" s="3"/>
      <c r="F35" s="3"/>
      <c r="G35" s="3"/>
      <c r="H35" s="3"/>
      <c r="I35" s="3"/>
      <c r="J35" s="3"/>
      <c r="K35" s="409"/>
      <c r="L35" s="409"/>
      <c r="M35" s="409"/>
      <c r="N35" s="409"/>
      <c r="O35" s="409"/>
      <c r="P35" s="409"/>
      <c r="Q35" s="409"/>
      <c r="R35" s="409"/>
      <c r="S35" s="409"/>
      <c r="T35" s="409"/>
      <c r="U35" s="409"/>
      <c r="V35" s="409"/>
      <c r="W35" s="409"/>
      <c r="X35" s="409"/>
      <c r="Y35" s="409"/>
      <c r="Z35" s="409"/>
      <c r="AA35" s="409"/>
      <c r="AB35" s="409"/>
      <c r="AC35" s="409"/>
      <c r="AD35" s="409"/>
      <c r="AE35" s="3"/>
      <c r="AF35" s="3"/>
      <c r="AG35" s="3"/>
      <c r="AH35" s="3"/>
      <c r="AI35" s="1"/>
      <c r="AJ35" s="1"/>
      <c r="AK35" s="1"/>
      <c r="AL35" s="1"/>
      <c r="AM35" s="1"/>
      <c r="AN35" s="1"/>
      <c r="AO35" s="1"/>
      <c r="AP35" s="1"/>
    </row>
    <row r="36" spans="1:42" ht="15" customHeight="1" x14ac:dyDescent="0.15">
      <c r="A36" s="6"/>
      <c r="B36" s="3"/>
      <c r="C36" s="3"/>
      <c r="D36" s="3"/>
      <c r="E36" s="3"/>
      <c r="F36" s="3"/>
      <c r="G36" s="3"/>
      <c r="H36" s="3"/>
      <c r="I36" s="3"/>
      <c r="J36" s="3"/>
      <c r="K36" s="409"/>
      <c r="L36" s="409"/>
      <c r="M36" s="409"/>
      <c r="N36" s="409"/>
      <c r="O36" s="409"/>
      <c r="P36" s="409"/>
      <c r="Q36" s="409"/>
      <c r="R36" s="409"/>
      <c r="S36" s="409"/>
      <c r="T36" s="409"/>
      <c r="U36" s="409"/>
      <c r="V36" s="409"/>
      <c r="W36" s="409"/>
      <c r="X36" s="409"/>
      <c r="Y36" s="409"/>
      <c r="Z36" s="409"/>
      <c r="AA36" s="409"/>
      <c r="AB36" s="409"/>
      <c r="AC36" s="409"/>
      <c r="AD36" s="409"/>
      <c r="AE36" s="3"/>
      <c r="AF36" s="3"/>
      <c r="AG36" s="3"/>
      <c r="AH36" s="3"/>
      <c r="AI36" s="1"/>
      <c r="AJ36" s="1"/>
      <c r="AK36" s="1"/>
      <c r="AL36" s="1"/>
      <c r="AM36" s="1"/>
      <c r="AN36" s="1"/>
      <c r="AO36" s="1"/>
      <c r="AP36" s="1"/>
    </row>
    <row r="37" spans="1:42" ht="15" customHeight="1" x14ac:dyDescent="0.15">
      <c r="A37" s="6"/>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
      <c r="AJ37" s="1"/>
      <c r="AK37" s="1"/>
      <c r="AL37" s="1"/>
      <c r="AM37" s="1"/>
      <c r="AN37" s="1"/>
      <c r="AO37" s="1"/>
      <c r="AP37" s="1"/>
    </row>
    <row r="38" spans="1:42"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
      <c r="AJ38" s="1"/>
      <c r="AK38" s="1"/>
      <c r="AL38" s="1"/>
      <c r="AM38" s="1"/>
      <c r="AN38" s="1"/>
      <c r="AO38" s="1"/>
      <c r="AP38" s="1"/>
    </row>
    <row r="39" spans="1:42" ht="15" customHeight="1" x14ac:dyDescent="0.15">
      <c r="A39" s="3" t="s">
        <v>48</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
      <c r="AJ39" s="1"/>
      <c r="AK39" s="1"/>
      <c r="AL39" s="1"/>
      <c r="AM39" s="1"/>
      <c r="AN39" s="1"/>
      <c r="AO39" s="1"/>
      <c r="AP39" s="1"/>
    </row>
    <row r="40" spans="1:42"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
      <c r="AJ40" s="1"/>
      <c r="AK40" s="1"/>
      <c r="AL40" s="1"/>
      <c r="AM40" s="1"/>
      <c r="AN40" s="1"/>
      <c r="AO40" s="1"/>
      <c r="AP40" s="1"/>
    </row>
    <row r="41" spans="1:42"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
      <c r="AJ41" s="1"/>
      <c r="AK41" s="1"/>
      <c r="AL41" s="1"/>
      <c r="AM41" s="1"/>
      <c r="AN41" s="1"/>
      <c r="AO41" s="1"/>
      <c r="AP41" s="1"/>
    </row>
    <row r="42" spans="1:42"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
      <c r="AJ42" s="1"/>
      <c r="AK42" s="1"/>
      <c r="AL42" s="1"/>
      <c r="AM42" s="1"/>
      <c r="AN42" s="1"/>
      <c r="AO42" s="1"/>
      <c r="AP42" s="1"/>
    </row>
    <row r="43" spans="1:42" ht="15" customHeight="1" x14ac:dyDescent="0.15">
      <c r="A43" s="3"/>
      <c r="B43" s="3"/>
      <c r="C43" s="3"/>
      <c r="D43" s="3"/>
      <c r="E43" s="3"/>
      <c r="F43" s="3"/>
      <c r="G43" s="3"/>
      <c r="H43" s="3"/>
      <c r="I43" s="3"/>
      <c r="J43" s="3"/>
      <c r="K43" s="3"/>
      <c r="L43" s="3"/>
      <c r="M43" s="3"/>
      <c r="N43" s="3"/>
      <c r="O43" s="3"/>
      <c r="P43" s="3"/>
      <c r="Q43" s="3"/>
      <c r="R43" s="3"/>
      <c r="S43" s="3"/>
      <c r="T43" s="3"/>
      <c r="U43" s="3"/>
      <c r="V43" s="398" t="str">
        <f>'様式4-1'!$W$10</f>
        <v>令和  年  月  日</v>
      </c>
      <c r="W43" s="398"/>
      <c r="X43" s="398"/>
      <c r="Y43" s="398"/>
      <c r="Z43" s="398"/>
      <c r="AA43" s="398"/>
      <c r="AB43" s="398"/>
      <c r="AC43" s="398"/>
      <c r="AD43" s="398"/>
      <c r="AE43" s="398"/>
      <c r="AF43" s="398"/>
      <c r="AG43" s="3"/>
      <c r="AH43" s="3"/>
      <c r="AI43" s="1"/>
      <c r="AJ43" s="1"/>
      <c r="AK43" s="1"/>
      <c r="AL43" s="1"/>
      <c r="AM43" s="1"/>
      <c r="AN43" s="1"/>
      <c r="AO43" s="1"/>
      <c r="AP43" s="1"/>
    </row>
    <row r="44" spans="1:42" ht="15" customHeight="1" x14ac:dyDescent="0.15">
      <c r="A44" s="3"/>
      <c r="B44" s="3"/>
      <c r="C44" s="3"/>
      <c r="D44" s="3"/>
      <c r="E44" s="3"/>
      <c r="F44" s="3"/>
      <c r="G44" s="3"/>
      <c r="H44" s="3"/>
      <c r="I44" s="3"/>
      <c r="J44" s="3"/>
      <c r="K44" s="3"/>
      <c r="L44" s="3"/>
      <c r="M44" s="3"/>
      <c r="N44" s="3"/>
      <c r="O44" s="3"/>
      <c r="P44" s="3"/>
      <c r="Q44" s="3"/>
      <c r="R44" s="3"/>
      <c r="S44" s="3"/>
      <c r="T44" s="3"/>
      <c r="U44" s="3"/>
      <c r="V44" s="409"/>
      <c r="W44" s="409"/>
      <c r="X44" s="409"/>
      <c r="Y44" s="409"/>
      <c r="Z44" s="409"/>
      <c r="AA44" s="409"/>
      <c r="AB44" s="409"/>
      <c r="AC44" s="409"/>
      <c r="AD44" s="409"/>
      <c r="AE44" s="409"/>
      <c r="AF44" s="3"/>
      <c r="AG44" s="3"/>
      <c r="AH44" s="3"/>
      <c r="AI44" s="1"/>
      <c r="AJ44" s="1"/>
      <c r="AK44" s="1"/>
      <c r="AL44" s="1"/>
      <c r="AM44" s="1"/>
      <c r="AN44" s="1"/>
      <c r="AO44" s="1"/>
      <c r="AP44" s="1"/>
    </row>
    <row r="45" spans="1:42" ht="15" customHeight="1" x14ac:dyDescent="0.15">
      <c r="A45" s="3"/>
      <c r="B45" s="3"/>
      <c r="C45" s="3"/>
      <c r="D45" s="3"/>
      <c r="E45" s="3"/>
      <c r="F45" s="3"/>
      <c r="G45" s="3"/>
      <c r="H45" s="3"/>
      <c r="I45" s="3"/>
      <c r="J45" s="3"/>
      <c r="K45" s="3"/>
      <c r="L45" s="3"/>
      <c r="M45" s="3"/>
      <c r="N45" s="3"/>
      <c r="O45" s="3"/>
      <c r="P45" s="3"/>
      <c r="Q45" s="3"/>
      <c r="R45" s="419" t="s">
        <v>22</v>
      </c>
      <c r="S45" s="419"/>
      <c r="T45" s="419"/>
      <c r="U45" s="3"/>
      <c r="V45" s="405">
        <f>K12</f>
        <v>0</v>
      </c>
      <c r="W45" s="405"/>
      <c r="X45" s="405"/>
      <c r="Y45" s="405"/>
      <c r="Z45" s="405"/>
      <c r="AA45" s="405"/>
      <c r="AB45" s="405"/>
      <c r="AC45" s="405"/>
      <c r="AD45" s="405"/>
      <c r="AE45" s="405"/>
      <c r="AF45" s="3" t="s">
        <v>23</v>
      </c>
      <c r="AG45" s="3"/>
      <c r="AH45" s="3"/>
      <c r="AI45" s="1"/>
      <c r="AJ45" s="1"/>
      <c r="AK45" s="1"/>
      <c r="AL45" s="1"/>
      <c r="AM45" s="1"/>
      <c r="AN45" s="1"/>
      <c r="AO45" s="1"/>
      <c r="AP45" s="1"/>
    </row>
    <row r="46" spans="1:42"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
      <c r="AJ46" s="1"/>
      <c r="AK46" s="1"/>
      <c r="AL46" s="1"/>
      <c r="AM46" s="1"/>
      <c r="AN46" s="1"/>
      <c r="AO46" s="1"/>
      <c r="AP46" s="1"/>
    </row>
    <row r="47" spans="1:42"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
      <c r="AJ47" s="1"/>
      <c r="AK47" s="1"/>
      <c r="AL47" s="1"/>
      <c r="AM47" s="1"/>
      <c r="AN47" s="1"/>
      <c r="AO47" s="1"/>
      <c r="AP47" s="1"/>
    </row>
    <row r="48" spans="1:42"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1"/>
      <c r="AJ48" s="1"/>
      <c r="AK48" s="1"/>
      <c r="AL48" s="1"/>
      <c r="AM48" s="1"/>
      <c r="AN48" s="1"/>
      <c r="AO48" s="1"/>
      <c r="AP48" s="1"/>
    </row>
    <row r="49" spans="1:42"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
      <c r="AJ49" s="1"/>
      <c r="AK49" s="1"/>
      <c r="AL49" s="1"/>
      <c r="AM49" s="1"/>
      <c r="AN49" s="1"/>
      <c r="AO49" s="1"/>
      <c r="AP49" s="1"/>
    </row>
    <row r="50" spans="1:42"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 customHeight="1" x14ac:dyDescent="0.15"/>
    <row r="87" spans="1:42" ht="15" customHeight="1" x14ac:dyDescent="0.15"/>
    <row r="88" spans="1:42" ht="15" customHeight="1" x14ac:dyDescent="0.15"/>
    <row r="89" spans="1:42" ht="15" customHeight="1" x14ac:dyDescent="0.15"/>
    <row r="90" spans="1:42" ht="15" customHeight="1" x14ac:dyDescent="0.15"/>
    <row r="91" spans="1:42" ht="15" customHeight="1" x14ac:dyDescent="0.15"/>
    <row r="92" spans="1:42" ht="15" customHeight="1" x14ac:dyDescent="0.15"/>
    <row r="93" spans="1:42" ht="15" customHeight="1" x14ac:dyDescent="0.15"/>
    <row r="94" spans="1:42" ht="15" customHeight="1" x14ac:dyDescent="0.15"/>
    <row r="95" spans="1:42" ht="15" customHeight="1" x14ac:dyDescent="0.15"/>
    <row r="96" spans="1: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sheetData>
  <customSheetViews>
    <customSheetView guid="{13F42123-AF55-44CC-A9A8-BBBCF315987F}" showPageBreaks="1" printArea="1" view="pageBreakPreview">
      <selection activeCell="B1" sqref="B1"/>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selection activeCell="B1" sqref="B1"/>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selection activeCell="B1" sqref="B1"/>
      <pageMargins left="0.9055118110236221" right="0.51181102362204722" top="0.74803149606299213" bottom="0.74803149606299213" header="0.31496062992125984" footer="0.31496062992125984"/>
      <pageSetup paperSize="9" orientation="portrait" blackAndWhite="1" r:id="rId3"/>
    </customSheetView>
  </customSheetViews>
  <mergeCells count="29">
    <mergeCell ref="B25:E25"/>
    <mergeCell ref="K25:L25"/>
    <mergeCell ref="B28:E28"/>
    <mergeCell ref="K28:AD28"/>
    <mergeCell ref="A5:AG6"/>
    <mergeCell ref="B12:E12"/>
    <mergeCell ref="K12:R12"/>
    <mergeCell ref="AA13:AB13"/>
    <mergeCell ref="B16:E16"/>
    <mergeCell ref="B19:E19"/>
    <mergeCell ref="B22:E22"/>
    <mergeCell ref="K22:AD22"/>
    <mergeCell ref="O13:Y13"/>
    <mergeCell ref="R45:T45"/>
    <mergeCell ref="V45:AE45"/>
    <mergeCell ref="K34:AD34"/>
    <mergeCell ref="K35:AD35"/>
    <mergeCell ref="K36:AD36"/>
    <mergeCell ref="V43:AF43"/>
    <mergeCell ref="K33:AD33"/>
    <mergeCell ref="V44:AE44"/>
    <mergeCell ref="K29:AD29"/>
    <mergeCell ref="K16:AD16"/>
    <mergeCell ref="K17:AD17"/>
    <mergeCell ref="K19:AD19"/>
    <mergeCell ref="K20:AD20"/>
    <mergeCell ref="K30:AD30"/>
    <mergeCell ref="K31:AD31"/>
    <mergeCell ref="K32:AD32"/>
  </mergeCells>
  <phoneticPr fontId="1"/>
  <conditionalFormatting sqref="V43">
    <cfRule type="expression" dxfId="516" priority="1" stopIfTrue="1">
      <formula>AND(V43&gt;=43831,V43&lt;=46752,MONTH(V43)&gt;=10,DAY(V43)&gt;=10)</formula>
    </cfRule>
    <cfRule type="expression" dxfId="515" priority="2" stopIfTrue="1">
      <formula>AND(V43&gt;=43831,V43&lt;=46752,MONTH(V43)&gt;=10,DAY(V43)&lt;10)</formula>
    </cfRule>
    <cfRule type="expression" dxfId="514" priority="3" stopIfTrue="1">
      <formula>AND(V43&gt;=43831,V43&lt;=46752,MONTH(V43)&lt;10,DAY(V43)&gt;=10)</formula>
    </cfRule>
    <cfRule type="expression" dxfId="513" priority="4" stopIfTrue="1">
      <formula>AND(V43&gt;=43831,V43&lt;=46752,MONTH(V43)&lt;10,DAY(V43)&lt;10)</formula>
    </cfRule>
    <cfRule type="expression" dxfId="512" priority="5" stopIfTrue="1">
      <formula>AND(V43&gt;=43586,V43&lt;=43830,MONTH(V43)&gt;=10,DAY(V43)&gt;=10)</formula>
    </cfRule>
    <cfRule type="expression" dxfId="511" priority="6" stopIfTrue="1">
      <formula>AND(V43&gt;=43586,V43&lt;=43830,MONTH(V43)&gt;=10,DAY(V43)&lt;10)</formula>
    </cfRule>
    <cfRule type="expression" dxfId="510" priority="7" stopIfTrue="1">
      <formula>AND(V43&gt;=43586,V43&lt;=43830,MONTH(V43)&lt;10,DAY(V43)&gt;=10)</formula>
    </cfRule>
    <cfRule type="expression" dxfId="509" priority="8" stopIfTrue="1">
      <formula>AND(V43&gt;=43586,V43&lt;=43830,MONTH(V43)&lt;10,DAY(V43)&lt;10)</formula>
    </cfRule>
    <cfRule type="expression" dxfId="508" priority="9" stopIfTrue="1">
      <formula>AND(MONTH(V43)&gt;=10,DAY(V43)&gt;=10)</formula>
    </cfRule>
    <cfRule type="expression" dxfId="507" priority="10" stopIfTrue="1">
      <formula>AND(MONTH(V43)&lt;10,DAY(V43)&gt;=10)</formula>
    </cfRule>
    <cfRule type="expression" dxfId="506" priority="11" stopIfTrue="1">
      <formula>AND(MONTH(V43)&lt;10,DAY(V43)&lt;10)</formula>
    </cfRule>
    <cfRule type="expression" dxfId="505" priority="12" stopIfTrue="1">
      <formula>AND(MONTH(V43)&gt;=10,DAY(V43)&lt;10)</formula>
    </cfRule>
  </conditionalFormatting>
  <dataValidations count="3">
    <dataValidation imeMode="hiragana" allowBlank="1" showInputMessage="1" showErrorMessage="1" sqref="K12:R12 K16:AD17 K19:AD20 K22:AD22 K28:AD36 V44:AE45" xr:uid="{00000000-0002-0000-0700-000000000000}"/>
    <dataValidation imeMode="off" allowBlank="1" showInputMessage="1" showErrorMessage="1" sqref="K25:L25 V43:AF43 AA13:AB13" xr:uid="{00000000-0002-0000-0700-000001000000}"/>
    <dataValidation imeMode="off" allowBlank="1" showInputMessage="1" showErrorMessage="1" promptTitle="生年月日" prompt="0000/00/00で入力" sqref="O13:Y13" xr:uid="{00000000-0002-0000-0700-000002000000}"/>
  </dataValidations>
  <pageMargins left="0.9055118110236221" right="0.51181102362204722" top="0.74803149606299213" bottom="0.74803149606299213" header="0.31496062992125984" footer="0.31496062992125984"/>
  <pageSetup paperSize="9" orientation="portrait" blackAndWhite="1"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220"/>
  <sheetViews>
    <sheetView view="pageBreakPreview" topLeftCell="A6" zoomScaleNormal="100" zoomScaleSheetLayoutView="100" workbookViewId="0">
      <selection activeCell="A38" sqref="A38:D38"/>
    </sheetView>
  </sheetViews>
  <sheetFormatPr defaultRowHeight="13.5" x14ac:dyDescent="0.15"/>
  <cols>
    <col min="1" max="95" width="2.625" customWidth="1"/>
  </cols>
  <sheetData>
    <row r="1" spans="1:41" ht="15" customHeight="1" x14ac:dyDescent="0.15">
      <c r="A1" s="248" t="str">
        <f>IF(W10="令和  年  月  日","様式５","")</f>
        <v>様式５</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397" t="s">
        <v>57</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1"/>
      <c r="AI5" s="1"/>
      <c r="AJ5" s="1"/>
      <c r="AK5" s="1"/>
      <c r="AL5" s="1"/>
      <c r="AM5" s="1"/>
      <c r="AN5" s="1"/>
      <c r="AO5" s="1"/>
    </row>
    <row r="6" spans="1:41" ht="15" customHeight="1" x14ac:dyDescent="0.15">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398" t="s">
        <v>508</v>
      </c>
      <c r="X10" s="398"/>
      <c r="Y10" s="398"/>
      <c r="Z10" s="398"/>
      <c r="AA10" s="398"/>
      <c r="AB10" s="398"/>
      <c r="AC10" s="398"/>
      <c r="AD10" s="398"/>
      <c r="AE10" s="398"/>
      <c r="AF10" s="398"/>
      <c r="AG10" s="398"/>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248" t="str">
        <f>IF(B14=0,"　（　発　注　者　）","")</f>
        <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248"/>
      <c r="B13" s="3" t="s">
        <v>429</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81" t="str">
        <f>様式1!$B$14</f>
        <v>独立行政法人国立病院機構○○病院</v>
      </c>
      <c r="C14" s="343"/>
      <c r="D14" s="343"/>
      <c r="E14" s="343"/>
      <c r="F14" s="343"/>
      <c r="G14" s="343"/>
      <c r="H14" s="343"/>
      <c r="I14" s="343"/>
      <c r="J14" s="343"/>
      <c r="K14" s="343"/>
      <c r="L14" s="343"/>
      <c r="M14" s="343"/>
      <c r="N14" s="343"/>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405" t="str">
        <f>様式1!$B$15</f>
        <v>院長　○○○○</v>
      </c>
      <c r="C15" s="405"/>
      <c r="D15" s="405"/>
      <c r="E15" s="405"/>
      <c r="F15" s="405"/>
      <c r="G15" s="405"/>
      <c r="H15" s="405"/>
      <c r="I15" s="405"/>
      <c r="J15" s="405"/>
      <c r="K15" s="405"/>
      <c r="L15" s="3" t="s">
        <v>20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t="s">
        <v>21</v>
      </c>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4"/>
      <c r="J19" s="4"/>
      <c r="K19" s="3"/>
      <c r="L19" s="3"/>
      <c r="M19" s="3"/>
      <c r="N19" s="3"/>
      <c r="O19" s="4"/>
      <c r="P19" s="3"/>
      <c r="Q19" s="399" t="str">
        <f>IF(U19=0,"住　所","")</f>
        <v>住　所</v>
      </c>
      <c r="R19" s="399"/>
      <c r="S19" s="399"/>
      <c r="T19" s="4"/>
      <c r="U19" s="403">
        <f>様式1!$U$21</f>
        <v>0</v>
      </c>
      <c r="V19" s="404"/>
      <c r="W19" s="404"/>
      <c r="X19" s="404"/>
      <c r="Y19" s="404"/>
      <c r="Z19" s="404"/>
      <c r="AA19" s="404"/>
      <c r="AB19" s="404"/>
      <c r="AC19" s="404"/>
      <c r="AD19" s="404"/>
      <c r="AE19" s="404"/>
      <c r="AF19" s="404"/>
      <c r="AG19" s="3"/>
      <c r="AH19" s="1"/>
      <c r="AI19" s="1"/>
      <c r="AJ19" s="1"/>
      <c r="AK19" s="1"/>
      <c r="AL19" s="1"/>
      <c r="AM19" s="1"/>
      <c r="AN19" s="1"/>
      <c r="AO19" s="1"/>
    </row>
    <row r="20" spans="1:41" ht="15" customHeight="1" x14ac:dyDescent="0.15">
      <c r="A20" s="3"/>
      <c r="B20" s="3"/>
      <c r="C20" s="3"/>
      <c r="D20" s="3"/>
      <c r="E20" s="3"/>
      <c r="F20" s="3"/>
      <c r="G20" s="3"/>
      <c r="H20" s="3"/>
      <c r="I20" s="4"/>
      <c r="J20" s="4"/>
      <c r="K20" s="3"/>
      <c r="L20" s="3"/>
      <c r="M20" s="3"/>
      <c r="N20" s="3"/>
      <c r="O20" s="3"/>
      <c r="P20" s="3"/>
      <c r="Q20" s="3"/>
      <c r="R20" s="3"/>
      <c r="S20" s="3"/>
      <c r="T20" s="3"/>
      <c r="U20" s="394"/>
      <c r="V20" s="394"/>
      <c r="W20" s="394"/>
      <c r="X20" s="394"/>
      <c r="Y20" s="394"/>
      <c r="Z20" s="394"/>
      <c r="AA20" s="394"/>
      <c r="AB20" s="394"/>
      <c r="AC20" s="394"/>
      <c r="AD20" s="394"/>
      <c r="AE20" s="394"/>
      <c r="AF20" s="394"/>
      <c r="AG20" s="3"/>
      <c r="AH20" s="1"/>
      <c r="AI20" s="1"/>
      <c r="AJ20" s="1"/>
      <c r="AK20" s="1"/>
      <c r="AL20" s="1"/>
      <c r="AM20" s="1"/>
      <c r="AN20" s="1"/>
      <c r="AO20" s="1"/>
    </row>
    <row r="21" spans="1:41" ht="15" customHeight="1" x14ac:dyDescent="0.15">
      <c r="A21" s="3"/>
      <c r="B21" s="3"/>
      <c r="C21" s="3"/>
      <c r="D21" s="3"/>
      <c r="E21" s="3"/>
      <c r="F21" s="3"/>
      <c r="G21" s="3"/>
      <c r="H21" s="3"/>
      <c r="I21" s="4"/>
      <c r="J21" s="4"/>
      <c r="K21" s="3"/>
      <c r="L21" s="3"/>
      <c r="M21" s="3"/>
      <c r="N21" s="3"/>
      <c r="O21" s="3"/>
      <c r="P21" s="3"/>
      <c r="Q21" s="3"/>
      <c r="R21" s="3"/>
      <c r="S21" s="3"/>
      <c r="T21" s="3"/>
      <c r="U21" s="406">
        <f>様式1!$U$23</f>
        <v>0</v>
      </c>
      <c r="V21" s="407"/>
      <c r="W21" s="407"/>
      <c r="X21" s="407"/>
      <c r="Y21" s="407"/>
      <c r="Z21" s="407"/>
      <c r="AA21" s="407"/>
      <c r="AB21" s="407"/>
      <c r="AC21" s="407"/>
      <c r="AD21" s="407"/>
      <c r="AE21" s="407"/>
      <c r="AF21" s="407"/>
      <c r="AG21" s="3"/>
      <c r="AH21" s="1"/>
      <c r="AI21" s="1"/>
      <c r="AJ21" s="1"/>
      <c r="AK21" s="1"/>
      <c r="AL21" s="1"/>
      <c r="AM21" s="1"/>
      <c r="AN21" s="1"/>
      <c r="AO21" s="1"/>
    </row>
    <row r="22" spans="1:41" ht="15" customHeight="1" x14ac:dyDescent="0.15">
      <c r="A22" s="3"/>
      <c r="B22" s="3"/>
      <c r="C22" s="3"/>
      <c r="D22" s="3"/>
      <c r="E22" s="3"/>
      <c r="F22" s="3"/>
      <c r="G22" s="3"/>
      <c r="H22" s="3"/>
      <c r="I22" s="4"/>
      <c r="J22" s="4"/>
      <c r="K22" s="3"/>
      <c r="L22" s="3"/>
      <c r="M22" s="3"/>
      <c r="N22" s="3"/>
      <c r="O22" s="3"/>
      <c r="P22" s="3"/>
      <c r="Q22" s="3"/>
      <c r="R22" s="3"/>
      <c r="S22" s="3"/>
      <c r="T22" s="3"/>
      <c r="U22" s="406">
        <f>様式1!$U$24</f>
        <v>0</v>
      </c>
      <c r="V22" s="407"/>
      <c r="W22" s="407"/>
      <c r="X22" s="407"/>
      <c r="Y22" s="407"/>
      <c r="Z22" s="407"/>
      <c r="AA22" s="407"/>
      <c r="AB22" s="407"/>
      <c r="AC22" s="407"/>
      <c r="AD22" s="407"/>
      <c r="AE22" s="407"/>
      <c r="AF22" s="407"/>
      <c r="AG22" s="3"/>
      <c r="AH22" s="1"/>
      <c r="AI22" s="1"/>
      <c r="AJ22" s="1"/>
      <c r="AK22" s="1"/>
      <c r="AL22" s="1"/>
      <c r="AM22" s="1"/>
      <c r="AN22" s="1"/>
      <c r="AO22" s="1"/>
    </row>
    <row r="23" spans="1:41" ht="15" customHeight="1" x14ac:dyDescent="0.15">
      <c r="A23" s="3"/>
      <c r="B23" s="3"/>
      <c r="C23" s="3"/>
      <c r="D23" s="3"/>
      <c r="E23" s="3"/>
      <c r="F23" s="3"/>
      <c r="G23" s="3"/>
      <c r="H23" s="3"/>
      <c r="I23" s="3"/>
      <c r="J23" s="3"/>
      <c r="K23" s="3"/>
      <c r="L23" s="3"/>
      <c r="M23" s="3"/>
      <c r="N23" s="3"/>
      <c r="O23" s="3"/>
      <c r="P23" s="3"/>
      <c r="Q23" s="399" t="str">
        <f>IF(U23=0,"氏　名","")</f>
        <v>氏　名</v>
      </c>
      <c r="R23" s="399"/>
      <c r="S23" s="399"/>
      <c r="T23" s="4"/>
      <c r="U23" s="405">
        <f>様式1!$U$25</f>
        <v>0</v>
      </c>
      <c r="V23" s="408"/>
      <c r="W23" s="408"/>
      <c r="X23" s="408"/>
      <c r="Y23" s="408"/>
      <c r="Z23" s="408"/>
      <c r="AA23" s="408"/>
      <c r="AB23" s="408"/>
      <c r="AC23" s="408"/>
      <c r="AD23" s="408"/>
      <c r="AE23" s="408"/>
      <c r="AF23" s="408"/>
      <c r="AG23" s="3" t="s">
        <v>23</v>
      </c>
      <c r="AH23" s="1"/>
      <c r="AI23" s="1"/>
      <c r="AJ23" s="1"/>
      <c r="AK23" s="1"/>
      <c r="AL23" s="1"/>
      <c r="AM23" s="1"/>
      <c r="AN23" s="1"/>
      <c r="AO23" s="1"/>
    </row>
    <row r="24" spans="1:4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
      <c r="AI25" s="1"/>
      <c r="AJ25" s="1"/>
      <c r="AK25" s="1"/>
      <c r="AL25" s="1"/>
      <c r="AM25" s="1"/>
      <c r="AN25" s="1"/>
      <c r="AO25" s="1"/>
    </row>
    <row r="26" spans="1:41" ht="15" customHeight="1" x14ac:dyDescent="0.15">
      <c r="A26" s="1"/>
      <c r="B26" s="3" t="s">
        <v>58</v>
      </c>
      <c r="C26" s="3"/>
      <c r="D26" s="3"/>
      <c r="E26" s="3"/>
      <c r="F26" s="3"/>
      <c r="G26" s="3"/>
      <c r="H26" s="121"/>
      <c r="I26" s="410">
        <f>様式1!$J$31</f>
        <v>0</v>
      </c>
      <c r="J26" s="410"/>
      <c r="K26" s="410"/>
      <c r="L26" s="410"/>
      <c r="M26" s="410"/>
      <c r="N26" s="410"/>
      <c r="O26" s="410"/>
      <c r="P26" s="410"/>
      <c r="Q26" s="410"/>
      <c r="R26" s="410"/>
      <c r="S26" s="410"/>
      <c r="T26" s="410"/>
      <c r="U26" s="410"/>
      <c r="V26" s="410"/>
      <c r="W26" s="410"/>
      <c r="X26" s="410"/>
      <c r="Y26" s="410"/>
      <c r="Z26" s="410"/>
      <c r="AA26" s="410"/>
      <c r="AB26" s="410"/>
      <c r="AC26" s="410"/>
      <c r="AD26" s="121"/>
      <c r="AE26" s="3"/>
      <c r="AF26" s="3"/>
      <c r="AG26" s="3"/>
      <c r="AH26" s="1"/>
      <c r="AI26" s="1"/>
      <c r="AJ26" s="1"/>
      <c r="AK26" s="1"/>
      <c r="AL26" s="1"/>
      <c r="AM26" s="1"/>
      <c r="AN26" s="1"/>
      <c r="AO26" s="1"/>
    </row>
    <row r="27" spans="1:41" ht="15" customHeight="1" x14ac:dyDescent="0.15">
      <c r="A27" s="3"/>
      <c r="B27" s="3"/>
      <c r="C27" s="3"/>
      <c r="D27" s="3"/>
      <c r="E27" s="3"/>
      <c r="F27" s="3"/>
      <c r="G27" s="3"/>
      <c r="H27" s="3"/>
      <c r="I27" s="410"/>
      <c r="J27" s="410"/>
      <c r="K27" s="410"/>
      <c r="L27" s="410"/>
      <c r="M27" s="410"/>
      <c r="N27" s="410"/>
      <c r="O27" s="410"/>
      <c r="P27" s="410"/>
      <c r="Q27" s="410"/>
      <c r="R27" s="410"/>
      <c r="S27" s="410"/>
      <c r="T27" s="410"/>
      <c r="U27" s="410"/>
      <c r="V27" s="410"/>
      <c r="W27" s="410"/>
      <c r="X27" s="410"/>
      <c r="Y27" s="410"/>
      <c r="Z27" s="410"/>
      <c r="AA27" s="410"/>
      <c r="AB27" s="410"/>
      <c r="AC27" s="410"/>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1"/>
      <c r="B29" s="3" t="s">
        <v>59</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1"/>
      <c r="B30" s="437" t="s">
        <v>76</v>
      </c>
      <c r="C30" s="437"/>
      <c r="D30" s="1"/>
      <c r="E30" s="3" t="s">
        <v>60</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6"/>
      <c r="B31" s="437" t="s">
        <v>66</v>
      </c>
      <c r="C31" s="437"/>
      <c r="D31" s="1"/>
      <c r="E31" s="3" t="s">
        <v>61</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
      <c r="AI31" s="1"/>
      <c r="AJ31" s="1"/>
      <c r="AK31" s="1"/>
      <c r="AL31" s="1"/>
      <c r="AM31" s="1"/>
      <c r="AN31" s="1"/>
      <c r="AO31" s="1"/>
    </row>
    <row r="32" spans="1:41" ht="15" customHeight="1" x14ac:dyDescent="0.15">
      <c r="A32" s="6"/>
      <c r="B32" s="437" t="s">
        <v>67</v>
      </c>
      <c r="C32" s="437"/>
      <c r="D32" s="1"/>
      <c r="E32" s="3" t="s">
        <v>62</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6"/>
      <c r="B33" s="437" t="s">
        <v>68</v>
      </c>
      <c r="C33" s="437"/>
      <c r="D33" s="1"/>
      <c r="E33" s="3" t="s">
        <v>63</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6"/>
      <c r="B34" s="437" t="s">
        <v>69</v>
      </c>
      <c r="C34" s="437"/>
      <c r="D34" s="1"/>
      <c r="E34" s="3" t="s">
        <v>64</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x14ac:dyDescent="0.15">
      <c r="A35" s="6"/>
      <c r="B35" s="437" t="s">
        <v>70</v>
      </c>
      <c r="C35" s="437"/>
      <c r="D35" s="1"/>
      <c r="E35" s="3" t="s">
        <v>65</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6"/>
      <c r="B36" s="6"/>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1"/>
      <c r="B38" s="3" t="s">
        <v>71</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1"/>
      <c r="B39" s="3"/>
      <c r="C39" s="3" t="s">
        <v>421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c r="AO40" s="1"/>
    </row>
    <row r="41" spans="1:41"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1"/>
      <c r="B42" s="3" t="s">
        <v>72</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1"/>
      <c r="B43" s="3"/>
      <c r="C43" s="3" t="s">
        <v>73</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1"/>
      <c r="B46" s="3" t="s">
        <v>74</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1"/>
      <c r="B47" s="3"/>
      <c r="C47" s="3" t="s">
        <v>75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1"/>
      <c r="B48" s="3"/>
      <c r="C48" s="3" t="s">
        <v>209</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1"/>
      <c r="B49" s="3"/>
      <c r="C49" s="3" t="s">
        <v>210</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1"/>
      <c r="B50" s="3"/>
      <c r="C50" s="3" t="s">
        <v>422</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1"/>
      <c r="B51" s="3"/>
      <c r="C51" s="3" t="s">
        <v>211</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1"/>
      <c r="AI56" s="1"/>
      <c r="AJ56" s="1"/>
      <c r="AK56" s="1"/>
      <c r="AL56" s="1"/>
      <c r="AM56" s="1"/>
      <c r="AN56" s="1"/>
      <c r="AO56" s="1"/>
    </row>
    <row r="57" spans="1:4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sheetData>
  <customSheetViews>
    <customSheetView guid="{13F42123-AF55-44CC-A9A8-BBBCF315987F}" showPageBreaks="1" printArea="1" view="pageBreakPreview" topLeftCell="A6">
      <selection activeCell="A38" sqref="A38:D38"/>
      <pageMargins left="0.9055118110236221" right="0.51181102362204722" top="0.74803149606299213" bottom="0.74803149606299213" header="0.31496062992125984" footer="0.31496062992125984"/>
      <pageSetup paperSize="9" orientation="portrait" blackAndWhite="1" r:id="rId1"/>
    </customSheetView>
    <customSheetView guid="{001DCE84-332C-421D-A468-8B2458000A74}" showPageBreaks="1" printArea="1" view="pageBreakPreview" topLeftCell="A6">
      <selection activeCell="A38" sqref="A38:D38"/>
      <pageMargins left="0.9055118110236221" right="0.51181102362204722" top="0.74803149606299213" bottom="0.74803149606299213" header="0.31496062992125984" footer="0.31496062992125984"/>
      <pageSetup paperSize="9" orientation="portrait" blackAndWhite="1" r:id="rId2"/>
    </customSheetView>
    <customSheetView guid="{DB6034AB-B9A5-4098-8138-2412AF3DB915}" showPageBreaks="1" printArea="1" view="pageBreakPreview" topLeftCell="A6">
      <selection activeCell="A38" sqref="A38:D38"/>
      <pageMargins left="0.9055118110236221" right="0.51181102362204722" top="0.74803149606299213" bottom="0.74803149606299213" header="0.31496062992125984" footer="0.31496062992125984"/>
      <pageSetup paperSize="9" orientation="portrait" blackAndWhite="1" r:id="rId3"/>
    </customSheetView>
  </customSheetViews>
  <mergeCells count="16">
    <mergeCell ref="B35:C35"/>
    <mergeCell ref="B30:C30"/>
    <mergeCell ref="B31:C31"/>
    <mergeCell ref="B32:C32"/>
    <mergeCell ref="B33:C33"/>
    <mergeCell ref="B34:C34"/>
    <mergeCell ref="I26:AC27"/>
    <mergeCell ref="U23:AF23"/>
    <mergeCell ref="A5:AG6"/>
    <mergeCell ref="W10:AG10"/>
    <mergeCell ref="B15:K15"/>
    <mergeCell ref="Q19:S19"/>
    <mergeCell ref="Q23:S23"/>
    <mergeCell ref="U21:AF21"/>
    <mergeCell ref="U22:AF22"/>
    <mergeCell ref="U19:AF20"/>
  </mergeCells>
  <phoneticPr fontId="1"/>
  <conditionalFormatting sqref="W10">
    <cfRule type="expression" dxfId="504" priority="1" stopIfTrue="1">
      <formula>AND(W10&gt;=43831,W10&lt;=46752,MONTH(W10)&gt;=10,DAY(W10)&gt;=10)</formula>
    </cfRule>
    <cfRule type="expression" dxfId="503" priority="2" stopIfTrue="1">
      <formula>AND(W10&gt;=43831,W10&lt;=46752,MONTH(W10)&gt;=10,DAY(W10)&lt;10)</formula>
    </cfRule>
    <cfRule type="expression" dxfId="502" priority="3" stopIfTrue="1">
      <formula>AND(W10&gt;=43831,W10&lt;=46752,MONTH(W10)&lt;10,DAY(W10)&gt;=10)</formula>
    </cfRule>
    <cfRule type="expression" dxfId="501" priority="4" stopIfTrue="1">
      <formula>AND(W10&gt;=43831,W10&lt;=46752,MONTH(W10)&lt;10,DAY(W10)&lt;10)</formula>
    </cfRule>
    <cfRule type="expression" dxfId="500" priority="5" stopIfTrue="1">
      <formula>AND(W10&gt;=43586,W10&lt;=43830,MONTH(W10)&gt;=10,DAY(W10)&gt;=10)</formula>
    </cfRule>
    <cfRule type="expression" dxfId="499" priority="6" stopIfTrue="1">
      <formula>AND(W10&gt;=43586,W10&lt;=43830,MONTH(W10)&gt;=10,DAY(W10)&lt;10)</formula>
    </cfRule>
    <cfRule type="expression" dxfId="498" priority="7" stopIfTrue="1">
      <formula>AND(W10&gt;=43586,W10&lt;=43830,MONTH(W10)&lt;10,DAY(W10)&gt;=10)</formula>
    </cfRule>
    <cfRule type="expression" dxfId="497" priority="8" stopIfTrue="1">
      <formula>AND(W10&gt;=43586,W10&lt;=43830,MONTH(W10)&lt;10,DAY(W10)&lt;10)</formula>
    </cfRule>
    <cfRule type="expression" dxfId="496" priority="9" stopIfTrue="1">
      <formula>AND(MONTH(W10)&gt;=10,DAY(W10)&gt;=10)</formula>
    </cfRule>
    <cfRule type="expression" dxfId="495" priority="10" stopIfTrue="1">
      <formula>AND(MONTH(W10)&lt;10,DAY(W10)&gt;=10)</formula>
    </cfRule>
    <cfRule type="expression" dxfId="494" priority="11" stopIfTrue="1">
      <formula>AND(MONTH(W10)&lt;10,DAY(W10)&lt;10)</formula>
    </cfRule>
    <cfRule type="expression" dxfId="493" priority="12" stopIfTrue="1">
      <formula>AND(MONTH(W10)&gt;=10,DAY(W10)&lt;10)</formula>
    </cfRule>
  </conditionalFormatting>
  <dataValidations count="1">
    <dataValidation imeMode="off" allowBlank="1" showInputMessage="1" showErrorMessage="1" sqref="W10:AG10" xr:uid="{00000000-0002-0000-0800-000000000000}"/>
  </dataValidations>
  <pageMargins left="0.9055118110236221" right="0.51181102362204722" top="0.74803149606299213" bottom="0.74803149606299213" header="0.31496062992125984" footer="0.31496062992125984"/>
  <pageSetup paperSize="9" orientation="portrait" blackAndWhite="1"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29</vt:i4>
      </vt:variant>
    </vt:vector>
  </HeadingPairs>
  <TitlesOfParts>
    <vt:vector size="56" baseType="lpstr">
      <vt:lpstr>表紙</vt:lpstr>
      <vt:lpstr>様式1</vt:lpstr>
      <vt:lpstr>様式2</vt:lpstr>
      <vt:lpstr>様式3-1</vt:lpstr>
      <vt:lpstr>様式3-2</vt:lpstr>
      <vt:lpstr>様式3-3</vt:lpstr>
      <vt:lpstr>様式4-1</vt:lpstr>
      <vt:lpstr>様式4-2</vt:lpstr>
      <vt:lpstr>様式5</vt:lpstr>
      <vt:lpstr>様式6-1</vt:lpstr>
      <vt:lpstr>様式6-2</vt:lpstr>
      <vt:lpstr>様式7</vt:lpstr>
      <vt:lpstr>様式8</vt:lpstr>
      <vt:lpstr>様式8-1</vt:lpstr>
      <vt:lpstr>様式8-2</vt:lpstr>
      <vt:lpstr>様式8-3</vt:lpstr>
      <vt:lpstr>様式9</vt:lpstr>
      <vt:lpstr>様式10</vt:lpstr>
      <vt:lpstr>様式11</vt:lpstr>
      <vt:lpstr>様式12</vt:lpstr>
      <vt:lpstr>様式13</vt:lpstr>
      <vt:lpstr>様式14</vt:lpstr>
      <vt:lpstr>様式15</vt:lpstr>
      <vt:lpstr>様式16-1</vt:lpstr>
      <vt:lpstr>様式16-2</vt:lpstr>
      <vt:lpstr>様式17</vt:lpstr>
      <vt:lpstr>様式18</vt:lpstr>
      <vt:lpstr>表紙!_Toc68523264</vt:lpstr>
      <vt:lpstr>表紙!Print_Area</vt:lpstr>
      <vt:lpstr>様式1!Print_Area</vt:lpstr>
      <vt:lpstr>様式10!Print_Area</vt:lpstr>
      <vt:lpstr>様式11!Print_Area</vt:lpstr>
      <vt:lpstr>様式12!Print_Area</vt:lpstr>
      <vt:lpstr>様式13!Print_Area</vt:lpstr>
      <vt:lpstr>様式14!Print_Area</vt:lpstr>
      <vt:lpstr>様式15!Print_Area</vt:lpstr>
      <vt:lpstr>'様式16-1'!Print_Area</vt:lpstr>
      <vt:lpstr>'様式16-2'!Print_Area</vt:lpstr>
      <vt:lpstr>様式17!Print_Area</vt:lpstr>
      <vt:lpstr>様式18!Print_Area</vt:lpstr>
      <vt:lpstr>様式2!Print_Area</vt:lpstr>
      <vt:lpstr>'様式3-1'!Print_Area</vt:lpstr>
      <vt:lpstr>'様式3-2'!Print_Area</vt:lpstr>
      <vt:lpstr>'様式3-3'!Print_Area</vt:lpstr>
      <vt:lpstr>'様式4-1'!Print_Area</vt:lpstr>
      <vt:lpstr>'様式4-2'!Print_Area</vt:lpstr>
      <vt:lpstr>様式5!Print_Area</vt:lpstr>
      <vt:lpstr>'様式6-1'!Print_Area</vt:lpstr>
      <vt:lpstr>'様式6-2'!Print_Area</vt:lpstr>
      <vt:lpstr>様式7!Print_Area</vt:lpstr>
      <vt:lpstr>様式8!Print_Area</vt:lpstr>
      <vt:lpstr>'様式8-1'!Print_Area</vt:lpstr>
      <vt:lpstr>'様式8-2'!Print_Area</vt:lpstr>
      <vt:lpstr>'様式8-3'!Print_Area</vt:lpstr>
      <vt:lpstr>様式9!Print_Area</vt:lpstr>
      <vt:lpstr>様式18!Print_Titles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柿谷　和義／Kakitani,Kazuyoshi</cp:lastModifiedBy>
  <cp:lastPrinted>2023-12-01T07:45:45Z</cp:lastPrinted>
  <dcterms:created xsi:type="dcterms:W3CDTF">2011-12-14T06:53:21Z</dcterms:created>
  <dcterms:modified xsi:type="dcterms:W3CDTF">2024-03-26T06:52:42Z</dcterms:modified>
</cp:coreProperties>
</file>